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315" yWindow="-30" windowWidth="14250" windowHeight="9225" tabRatio="774"/>
  </bookViews>
  <sheets>
    <sheet name="Oficial de Manutenção" sheetId="42" r:id="rId1"/>
  </sheets>
  <calcPr calcId="144525"/>
</workbook>
</file>

<file path=xl/calcChain.xml><?xml version="1.0" encoding="utf-8"?>
<calcChain xmlns="http://schemas.openxmlformats.org/spreadsheetml/2006/main">
  <c r="E86" i="42" l="1"/>
  <c r="D61" i="42"/>
  <c r="D43" i="42"/>
  <c r="E49" i="42"/>
  <c r="E25" i="42"/>
  <c r="E24" i="42"/>
  <c r="E64" i="42"/>
  <c r="E65" i="42"/>
  <c r="E78" i="42" l="1"/>
  <c r="D107" i="42" s="1"/>
  <c r="D51" i="42"/>
  <c r="D53" i="42" s="1"/>
  <c r="D39" i="42"/>
  <c r="E23" i="42"/>
  <c r="E26" i="42" l="1"/>
  <c r="E28" i="42" s="1"/>
  <c r="E67" i="42"/>
  <c r="E77" i="42" l="1"/>
  <c r="D106" i="42" s="1"/>
  <c r="E58" i="42"/>
  <c r="E76" i="42"/>
  <c r="E50" i="42"/>
  <c r="E41" i="42"/>
  <c r="E42" i="42" l="1"/>
  <c r="E43" i="42" s="1"/>
  <c r="E70" i="42" s="1"/>
  <c r="E60" i="42"/>
  <c r="E37" i="42"/>
  <c r="E55" i="42"/>
  <c r="E46" i="42"/>
  <c r="E38" i="42"/>
  <c r="E34" i="42"/>
  <c r="E47" i="42"/>
  <c r="E35" i="42"/>
  <c r="E31" i="42"/>
  <c r="E48" i="42"/>
  <c r="E36" i="42"/>
  <c r="E32" i="42"/>
  <c r="E45" i="42"/>
  <c r="E33" i="42"/>
  <c r="D105" i="42" l="1"/>
  <c r="E59" i="42"/>
  <c r="E56" i="42"/>
  <c r="E57" i="42"/>
  <c r="E39" i="42"/>
  <c r="E69" i="42" s="1"/>
  <c r="E61" i="42" l="1"/>
  <c r="E71" i="42" s="1"/>
  <c r="E51" i="42" l="1"/>
  <c r="E52" i="42" l="1"/>
  <c r="E53" i="42" s="1"/>
  <c r="E72" i="42" l="1"/>
  <c r="E73" i="42" s="1"/>
  <c r="E79" i="42" s="1"/>
  <c r="E81" i="42" s="1"/>
  <c r="E89" i="42" s="1"/>
  <c r="D108" i="42" l="1"/>
  <c r="E91" i="42" l="1"/>
  <c r="E101" i="42" s="1"/>
  <c r="E97" i="42" l="1"/>
  <c r="E98" i="42"/>
  <c r="D109" i="42" l="1"/>
  <c r="D110" i="42" s="1"/>
  <c r="D114" i="42" s="1"/>
  <c r="D115" i="42" s="1"/>
  <c r="E80" i="42"/>
  <c r="E102" i="42"/>
  <c r="D113" i="42" l="1"/>
  <c r="E113" i="42"/>
</calcChain>
</file>

<file path=xl/sharedStrings.xml><?xml version="1.0" encoding="utf-8"?>
<sst xmlns="http://schemas.openxmlformats.org/spreadsheetml/2006/main" count="173" uniqueCount="134">
  <si>
    <t>B</t>
  </si>
  <si>
    <t>C</t>
  </si>
  <si>
    <t>Tipo de Serviço</t>
  </si>
  <si>
    <t xml:space="preserve">Salário Base </t>
  </si>
  <si>
    <t>E</t>
  </si>
  <si>
    <t>F</t>
  </si>
  <si>
    <t>INSS</t>
  </si>
  <si>
    <t>INCRA</t>
  </si>
  <si>
    <t>FGTS</t>
  </si>
  <si>
    <t>SEBRAE</t>
  </si>
  <si>
    <t>SESI/SESC</t>
  </si>
  <si>
    <t>Salário Educação</t>
  </si>
  <si>
    <t>Unidade</t>
  </si>
  <si>
    <t>medida</t>
  </si>
  <si>
    <t xml:space="preserve">Quantidade </t>
  </si>
  <si>
    <t xml:space="preserve">Total a </t>
  </si>
  <si>
    <t>unidade de medida)</t>
  </si>
  <si>
    <t xml:space="preserve">de </t>
  </si>
  <si>
    <t>IDENTIFICAÇÃO DOS SERVIÇOS</t>
  </si>
  <si>
    <t>Data - Base da categoria</t>
  </si>
  <si>
    <t>contratar (em</t>
  </si>
  <si>
    <t>função da</t>
  </si>
  <si>
    <t>Vigência</t>
  </si>
  <si>
    <t>Pernambuco</t>
  </si>
  <si>
    <t>PLANILHA DE COMPOSIÇÃO DE CUSTOS E FORMAÇÃO DE PREÇOS UNITÁRIOS</t>
  </si>
  <si>
    <t>MÃO DE OBRA</t>
  </si>
  <si>
    <t>TOTAL DA REMUNERAÇÃO</t>
  </si>
  <si>
    <t>TOTAL GERAL MÃO DE OBRA</t>
  </si>
  <si>
    <t>Auxílio Doença</t>
  </si>
  <si>
    <t>Acidente de Trabalho</t>
  </si>
  <si>
    <t>Aviso Previo Indenizado</t>
  </si>
  <si>
    <t>A</t>
  </si>
  <si>
    <t>D</t>
  </si>
  <si>
    <t>G</t>
  </si>
  <si>
    <t>H</t>
  </si>
  <si>
    <t>SAT/ INSS</t>
  </si>
  <si>
    <t>Faltas legais</t>
  </si>
  <si>
    <t>QUADRO RESUMO - Mão-de-Obra vinculado á</t>
  </si>
  <si>
    <t>Total de mão -de-obra</t>
  </si>
  <si>
    <t xml:space="preserve">Total </t>
  </si>
  <si>
    <t>SEBRAE-PE</t>
  </si>
  <si>
    <t xml:space="preserve">Convenção Coletiva de Trabalho </t>
  </si>
  <si>
    <t>POSTO DE OFICIAL DE MANUTENÇÃO - Segunda a sexta feira (8h diárias) e sábado (04h diárias)</t>
  </si>
  <si>
    <t>Oficial de Manutenção</t>
  </si>
  <si>
    <t xml:space="preserve">Data: </t>
  </si>
  <si>
    <t>Férias + 1/3  de Férias</t>
  </si>
  <si>
    <t>Percentual</t>
  </si>
  <si>
    <t>Posto (HORAS)</t>
  </si>
  <si>
    <t>Transporte - Transporte – Vale A (menos 6% participação do empregado) VT = R$ 2,80 X 2 = 5,60 X 26 dd =R$ 145,60 – R$ 79,33 (Participação do Empregado) = R$ 66,27).</t>
  </si>
  <si>
    <t>Outros (identificar)</t>
  </si>
  <si>
    <t>Auxílio Alimentação (vales). = (26 dias x R$13,00 x 2)</t>
  </si>
  <si>
    <t>Taxa dos Custos Indiretos (porcentual e valor)</t>
  </si>
  <si>
    <t>Taxa de Lucro (porcentual e valor)</t>
  </si>
  <si>
    <r>
      <t xml:space="preserve">MÓDULO 5 (M5) </t>
    </r>
    <r>
      <rPr>
        <b/>
        <sz val="10"/>
        <color rgb="FF000000"/>
        <rFont val="Arial"/>
        <family val="2"/>
      </rPr>
      <t>– CUSTOS INDIRETOS, TRIBUTOS E LUCRO (BDI/TAXAS)</t>
    </r>
  </si>
  <si>
    <t>DESCRIÇÃO</t>
  </si>
  <si>
    <t>(%)</t>
  </si>
  <si>
    <t>Valor</t>
  </si>
  <si>
    <t>BASE DE CÁLCULO DOS CUSTOS INDIRETOS = VALOR GLOBAL (M1 + M2 + M3 + M4)</t>
  </si>
  <si>
    <r>
      <t>BASE DE CÁLCULO DO LUCRO = Total (M1 + M2 + M3 + M4 + Custos Indiretos)</t>
    </r>
    <r>
      <rPr>
        <sz val="10"/>
        <color rgb="FF000000"/>
        <rFont val="Arial"/>
        <family val="2"/>
      </rPr>
      <t> </t>
    </r>
  </si>
  <si>
    <t>BASE DE CÁLCULO PARA TRIBUTOS = Total (M1+ M2 + M3 + M4 + Custos Indiretos + Lucro) = (T0)</t>
  </si>
  <si>
    <r>
      <t xml:space="preserve">Federais </t>
    </r>
    <r>
      <rPr>
        <sz val="10"/>
        <color rgb="FF000000"/>
        <rFont val="Arial"/>
        <family val="2"/>
      </rPr>
      <t>(exceto IRPJ e CSLL) </t>
    </r>
  </si>
  <si>
    <t>a)</t>
  </si>
  <si>
    <t>COFINS (Lucro Presumido = 3%)</t>
  </si>
  <si>
    <t>b)</t>
  </si>
  <si>
    <t>PIS (Lucro Presumido = 0,65%)</t>
  </si>
  <si>
    <r>
      <t>Municipais</t>
    </r>
    <r>
      <rPr>
        <sz val="10"/>
        <color rgb="FF000000"/>
        <rFont val="Arial"/>
        <family val="2"/>
      </rPr>
      <t>  </t>
    </r>
  </si>
  <si>
    <t>ISS</t>
  </si>
  <si>
    <t>TOTAL M5</t>
  </si>
  <si>
    <t>TOTAL M1</t>
  </si>
  <si>
    <t>TOTAL M2</t>
  </si>
  <si>
    <t>TOTAL M3</t>
  </si>
  <si>
    <t>VALOR TOTAL MENSAL (COM BDI/TAXAS)</t>
  </si>
  <si>
    <t>SERVIÇOS</t>
  </si>
  <si>
    <t>VALOR TOTAL (MENSAL)</t>
  </si>
  <si>
    <t>LOCAL/PROFISSIONAL</t>
  </si>
  <si>
    <t>QUANT.</t>
  </si>
  <si>
    <t>UNITÁRIO</t>
  </si>
  <si>
    <t>MENSAL</t>
  </si>
  <si>
    <t>SEDE DO SEBRAE-PE</t>
  </si>
  <si>
    <t>VALOR TOTAL MENSAL SERVIÇOS</t>
  </si>
  <si>
    <t>TOTAL PARA 12 MESES</t>
  </si>
  <si>
    <t>TOTAL 4</t>
  </si>
  <si>
    <t>VII</t>
  </si>
  <si>
    <t>QUADRO RESUMO</t>
  </si>
  <si>
    <t>Hora Extra - com 70% - os dois primeiros sábados do mês.</t>
  </si>
  <si>
    <t>Hora Extra - com 100% - os dois últimos sábados do mês.</t>
  </si>
  <si>
    <t>TOTAL - M1</t>
  </si>
  <si>
    <t>Uniforme</t>
  </si>
  <si>
    <t>Ferramentas e equipamentos, INCLUSIVE EPI’s (especificar) (estimar o custo desses insumos (equipamentos e ferramentas) multiplicando por 0,8 e dividindo por 60, o resultado é o valor anual da depreciação. Dividindo-se esse valor por 02 profissionais encontra-se o custo mensal desse insumo a ser considerado nessa planilha). Exemplo de valor estimado em R$ 10.000,00.</t>
  </si>
  <si>
    <t>Licença Paternidade</t>
  </si>
  <si>
    <t>(Outros) Especificar (Treinamento)</t>
  </si>
  <si>
    <t>Incidência do submódulo IV-1 Sobre o custo de reposição</t>
  </si>
  <si>
    <r>
      <t xml:space="preserve">I REMUNERAÇÃO - </t>
    </r>
    <r>
      <rPr>
        <b/>
        <sz val="10"/>
        <color rgb="FFFF0000"/>
        <rFont val="Arial"/>
        <family val="2"/>
      </rPr>
      <t>MÓDULO I</t>
    </r>
  </si>
  <si>
    <t xml:space="preserve">MÓDULO 2 (M2) II- BENEFÍCIOS MENSAIS E DIÁRIOS </t>
  </si>
  <si>
    <t>MÓDULO 3 (M3) INSUMOS DIVERSOS</t>
  </si>
  <si>
    <t>I - SALÁRIO DO PROFISSIONAL</t>
  </si>
  <si>
    <t>IV 1</t>
  </si>
  <si>
    <t>IV-2</t>
  </si>
  <si>
    <t>Encargo</t>
  </si>
  <si>
    <t>%</t>
  </si>
  <si>
    <t>13º salário</t>
  </si>
  <si>
    <t>INCIDÊNCIA DO SUBMÓDULO IV-1-S/13ºSALÁRIO</t>
  </si>
  <si>
    <t xml:space="preserve">Incidência do FGTS s/Aviso Prévio Indenizado </t>
  </si>
  <si>
    <t>Multa do FGTS s/Aviso Prévio indenizado</t>
  </si>
  <si>
    <t>Aviso Prévio Trabalhado</t>
  </si>
  <si>
    <t>Incidência do submódulo IV-1 sobre aviso prévio trabalhado</t>
  </si>
  <si>
    <t>MULTA FGTS (aviso prévio trabalhado).</t>
  </si>
  <si>
    <t>IV-4</t>
  </si>
  <si>
    <t>TOTAL IV - 1</t>
  </si>
  <si>
    <t>TOTAL IV-2</t>
  </si>
  <si>
    <t>IV-5</t>
  </si>
  <si>
    <t xml:space="preserve">MÓDULO I - REMUNERAÇÃO </t>
  </si>
  <si>
    <t>M1</t>
  </si>
  <si>
    <t>M2</t>
  </si>
  <si>
    <t>M3</t>
  </si>
  <si>
    <t>M4</t>
  </si>
  <si>
    <t>BENEFÍCIOS MENSAIS E DIÁRIOS</t>
  </si>
  <si>
    <t>INSUMOS DIVERSOS</t>
  </si>
  <si>
    <t>ENCARGOS SOCIAIS E TRABALHISTAS</t>
  </si>
  <si>
    <t>SENAI/SENAC</t>
  </si>
  <si>
    <t xml:space="preserve">MÓDULO 4 (M4) - ENCARGOS SOCIAIS INCIDENTES SOBRE A REMUNERAÇÃO  </t>
  </si>
  <si>
    <t>Taxa Dos Tributos (porcentual e valor) - 8,65%</t>
  </si>
  <si>
    <t>ITEM</t>
  </si>
  <si>
    <t>QUADRO RESUMO - M4</t>
  </si>
  <si>
    <t>VALOR</t>
  </si>
  <si>
    <t>IV-1</t>
  </si>
  <si>
    <t>13º Salário + Adicional de Férias</t>
  </si>
  <si>
    <t>Encargos Previdenciários e FGTS</t>
  </si>
  <si>
    <t>Provisão para Rescisão</t>
  </si>
  <si>
    <t>Custo de Reposição do Profissional Ausente</t>
  </si>
  <si>
    <t>TOTAL M4</t>
  </si>
  <si>
    <t>M5</t>
  </si>
  <si>
    <t>CUSTOS INDIRETOS, TRIBUTOS E LUCRO (BDI/TAXAS)</t>
  </si>
  <si>
    <t>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</si>
</sst>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00%"/>
    <numFmt numFmtId="165" formatCode="&quot;R$&quot;\ #,##0.0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b/>
      <sz val="10"/>
      <color rgb="FF0000FF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BFBFB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4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5" fillId="23" borderId="4" applyNumberFormat="0" applyFont="0" applyAlignment="0" applyProtection="0"/>
    <xf numFmtId="9" fontId="1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216">
    <xf numFmtId="0" fontId="0" fillId="0" borderId="0" xfId="0"/>
    <xf numFmtId="44" fontId="22" fillId="25" borderId="14" xfId="0" applyNumberFormat="1" applyFont="1" applyFill="1" applyBorder="1" applyAlignment="1" applyProtection="1">
      <alignment horizontal="right" vertical="top" wrapText="1"/>
    </xf>
    <xf numFmtId="44" fontId="23" fillId="25" borderId="16" xfId="0" applyNumberFormat="1" applyFont="1" applyFill="1" applyBorder="1" applyAlignment="1" applyProtection="1">
      <alignment horizontal="right"/>
    </xf>
    <xf numFmtId="7" fontId="23" fillId="25" borderId="16" xfId="34" applyNumberFormat="1" applyFont="1" applyFill="1" applyBorder="1" applyAlignment="1" applyProtection="1">
      <alignment horizontal="right"/>
    </xf>
    <xf numFmtId="0" fontId="24" fillId="0" borderId="16" xfId="0" applyFont="1" applyBorder="1" applyAlignment="1" applyProtection="1">
      <alignment horizontal="left"/>
      <protection locked="0"/>
    </xf>
    <xf numFmtId="0" fontId="24" fillId="0" borderId="13" xfId="0" applyFont="1" applyBorder="1" applyAlignment="1" applyProtection="1">
      <alignment horizontal="left"/>
      <protection locked="0"/>
    </xf>
    <xf numFmtId="0" fontId="24" fillId="0" borderId="2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center"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Protection="1"/>
    <xf numFmtId="44" fontId="23" fillId="0" borderId="0" xfId="34" applyNumberFormat="1" applyFont="1" applyFill="1" applyBorder="1" applyAlignment="1" applyProtection="1">
      <alignment horizontal="center"/>
    </xf>
    <xf numFmtId="10" fontId="3" fillId="0" borderId="0" xfId="34" applyNumberFormat="1" applyFont="1" applyFill="1" applyBorder="1" applyAlignment="1" applyProtection="1">
      <alignment horizontal="center"/>
    </xf>
    <xf numFmtId="44" fontId="22" fillId="26" borderId="18" xfId="0" applyNumberFormat="1" applyFont="1" applyFill="1" applyBorder="1" applyAlignment="1" applyProtection="1">
      <alignment horizontal="right" vertical="top" wrapText="1"/>
    </xf>
    <xf numFmtId="0" fontId="0" fillId="0" borderId="0" xfId="0" applyProtection="1"/>
    <xf numFmtId="0" fontId="27" fillId="0" borderId="10" xfId="0" applyFont="1" applyBorder="1" applyAlignment="1" applyProtection="1">
      <alignment horizontal="left"/>
    </xf>
    <xf numFmtId="0" fontId="24" fillId="0" borderId="17" xfId="0" applyFont="1" applyBorder="1" applyAlignment="1" applyProtection="1">
      <alignment horizontal="left"/>
    </xf>
    <xf numFmtId="0" fontId="24" fillId="0" borderId="16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7" fillId="25" borderId="10" xfId="0" applyFont="1" applyFill="1" applyBorder="1" applyAlignment="1" applyProtection="1">
      <alignment horizontal="left"/>
    </xf>
    <xf numFmtId="0" fontId="27" fillId="25" borderId="17" xfId="0" applyFont="1" applyFill="1" applyBorder="1" applyAlignment="1" applyProtection="1">
      <alignment horizontal="center"/>
    </xf>
    <xf numFmtId="0" fontId="24" fillId="25" borderId="16" xfId="0" applyFont="1" applyFill="1" applyBorder="1" applyAlignment="1" applyProtection="1">
      <alignment horizontal="center"/>
    </xf>
    <xf numFmtId="0" fontId="4" fillId="25" borderId="16" xfId="0" applyFont="1" applyFill="1" applyBorder="1" applyAlignment="1" applyProtection="1">
      <alignment horizontal="center"/>
    </xf>
    <xf numFmtId="0" fontId="27" fillId="0" borderId="18" xfId="0" applyFont="1" applyBorder="1" applyAlignment="1" applyProtection="1">
      <alignment horizontal="left"/>
    </xf>
    <xf numFmtId="0" fontId="24" fillId="0" borderId="13" xfId="0" applyFont="1" applyBorder="1" applyAlignment="1" applyProtection="1">
      <alignment horizontal="left"/>
    </xf>
    <xf numFmtId="0" fontId="24" fillId="0" borderId="24" xfId="0" applyFont="1" applyBorder="1" applyAlignment="1" applyProtection="1">
      <alignment horizontal="left"/>
    </xf>
    <xf numFmtId="0" fontId="24" fillId="0" borderId="25" xfId="0" applyFont="1" applyBorder="1" applyAlignment="1" applyProtection="1">
      <alignment horizontal="left"/>
    </xf>
    <xf numFmtId="0" fontId="27" fillId="25" borderId="17" xfId="0" applyFont="1" applyFill="1" applyBorder="1" applyAlignment="1" applyProtection="1">
      <alignment horizontal="left"/>
    </xf>
    <xf numFmtId="0" fontId="27" fillId="25" borderId="16" xfId="0" applyFont="1" applyFill="1" applyBorder="1" applyAlignment="1" applyProtection="1">
      <alignment horizontal="left"/>
    </xf>
    <xf numFmtId="0" fontId="28" fillId="25" borderId="16" xfId="0" applyFont="1" applyFill="1" applyBorder="1" applyAlignment="1" applyProtection="1">
      <alignment horizontal="center"/>
    </xf>
    <xf numFmtId="0" fontId="24" fillId="25" borderId="18" xfId="0" applyFont="1" applyFill="1" applyBorder="1" applyAlignment="1" applyProtection="1"/>
    <xf numFmtId="0" fontId="24" fillId="25" borderId="13" xfId="0" applyFont="1" applyFill="1" applyBorder="1" applyAlignment="1" applyProtection="1"/>
    <xf numFmtId="0" fontId="24" fillId="25" borderId="19" xfId="0" applyFont="1" applyFill="1" applyBorder="1" applyAlignment="1" applyProtection="1">
      <alignment horizontal="left"/>
    </xf>
    <xf numFmtId="0" fontId="4" fillId="25" borderId="19" xfId="0" applyFont="1" applyFill="1" applyBorder="1" applyAlignment="1" applyProtection="1">
      <alignment horizontal="center"/>
    </xf>
    <xf numFmtId="0" fontId="27" fillId="25" borderId="21" xfId="0" applyFont="1" applyFill="1" applyBorder="1" applyAlignment="1" applyProtection="1"/>
    <xf numFmtId="0" fontId="24" fillId="25" borderId="22" xfId="0" applyFont="1" applyFill="1" applyBorder="1" applyAlignment="1" applyProtection="1"/>
    <xf numFmtId="0" fontId="27" fillId="25" borderId="23" xfId="0" applyFont="1" applyFill="1" applyBorder="1" applyAlignment="1" applyProtection="1">
      <alignment horizontal="center"/>
    </xf>
    <xf numFmtId="0" fontId="4" fillId="25" borderId="23" xfId="0" applyFont="1" applyFill="1" applyBorder="1" applyAlignment="1" applyProtection="1">
      <alignment horizontal="center"/>
    </xf>
    <xf numFmtId="0" fontId="24" fillId="25" borderId="21" xfId="0" applyFont="1" applyFill="1" applyBorder="1" applyAlignment="1" applyProtection="1"/>
    <xf numFmtId="0" fontId="24" fillId="25" borderId="24" xfId="0" applyFont="1" applyFill="1" applyBorder="1" applyAlignment="1" applyProtection="1"/>
    <xf numFmtId="0" fontId="24" fillId="25" borderId="25" xfId="0" applyFont="1" applyFill="1" applyBorder="1" applyAlignment="1" applyProtection="1"/>
    <xf numFmtId="0" fontId="24" fillId="25" borderId="20" xfId="0" applyFont="1" applyFill="1" applyBorder="1" applyAlignment="1" applyProtection="1">
      <alignment horizontal="left"/>
    </xf>
    <xf numFmtId="0" fontId="4" fillId="25" borderId="20" xfId="0" applyFont="1" applyFill="1" applyBorder="1" applyAlignment="1" applyProtection="1">
      <alignment horizontal="center"/>
    </xf>
    <xf numFmtId="0" fontId="24" fillId="0" borderId="18" xfId="0" applyFont="1" applyBorder="1" applyAlignment="1" applyProtection="1">
      <alignment horizontal="left"/>
    </xf>
    <xf numFmtId="0" fontId="27" fillId="26" borderId="13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27" fillId="0" borderId="25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4" fillId="0" borderId="20" xfId="0" applyFont="1" applyBorder="1" applyProtection="1"/>
    <xf numFmtId="8" fontId="2" fillId="0" borderId="16" xfId="0" applyNumberFormat="1" applyFont="1" applyBorder="1" applyProtection="1"/>
    <xf numFmtId="0" fontId="22" fillId="0" borderId="11" xfId="0" applyFont="1" applyBorder="1" applyAlignment="1" applyProtection="1">
      <alignment horizontal="center" vertical="top" wrapText="1"/>
    </xf>
    <xf numFmtId="0" fontId="23" fillId="0" borderId="10" xfId="0" applyFont="1" applyBorder="1" applyAlignment="1" applyProtection="1">
      <alignment wrapText="1"/>
    </xf>
    <xf numFmtId="165" fontId="23" fillId="26" borderId="10" xfId="0" applyNumberFormat="1" applyFont="1" applyFill="1" applyBorder="1" applyAlignment="1" applyProtection="1">
      <alignment horizontal="center" wrapText="1"/>
    </xf>
    <xf numFmtId="0" fontId="23" fillId="0" borderId="16" xfId="0" applyFont="1" applyFill="1" applyBorder="1" applyAlignment="1" applyProtection="1">
      <alignment horizontal="center" wrapText="1"/>
    </xf>
    <xf numFmtId="44" fontId="23" fillId="0" borderId="12" xfId="31" applyFont="1" applyFill="1" applyBorder="1" applyAlignment="1" applyProtection="1">
      <alignment horizontal="right" vertical="top" wrapText="1"/>
    </xf>
    <xf numFmtId="165" fontId="29" fillId="26" borderId="10" xfId="0" applyNumberFormat="1" applyFont="1" applyFill="1" applyBorder="1" applyAlignment="1" applyProtection="1">
      <alignment horizontal="center" wrapText="1"/>
    </xf>
    <xf numFmtId="1" fontId="23" fillId="0" borderId="16" xfId="0" applyNumberFormat="1" applyFont="1" applyFill="1" applyBorder="1" applyAlignment="1" applyProtection="1">
      <alignment horizontal="center" wrapText="1"/>
    </xf>
    <xf numFmtId="0" fontId="22" fillId="0" borderId="16" xfId="0" applyFont="1" applyBorder="1" applyAlignment="1" applyProtection="1">
      <alignment horizontal="center" vertical="top"/>
    </xf>
    <xf numFmtId="165" fontId="29" fillId="26" borderId="16" xfId="0" applyNumberFormat="1" applyFont="1" applyFill="1" applyBorder="1" applyAlignment="1" applyProtection="1">
      <alignment horizontal="center" wrapText="1"/>
    </xf>
    <xf numFmtId="1" fontId="23" fillId="0" borderId="17" xfId="0" applyNumberFormat="1" applyFont="1" applyFill="1" applyBorder="1" applyAlignment="1" applyProtection="1">
      <alignment horizontal="center" wrapText="1"/>
    </xf>
    <xf numFmtId="0" fontId="22" fillId="25" borderId="26" xfId="0" applyFont="1" applyFill="1" applyBorder="1" applyAlignment="1" applyProtection="1">
      <alignment horizontal="left" wrapText="1"/>
    </xf>
    <xf numFmtId="0" fontId="34" fillId="25" borderId="13" xfId="0" applyFont="1" applyFill="1" applyBorder="1" applyAlignment="1" applyProtection="1">
      <alignment wrapText="1"/>
    </xf>
    <xf numFmtId="0" fontId="22" fillId="26" borderId="15" xfId="0" applyFont="1" applyFill="1" applyBorder="1" applyAlignment="1" applyProtection="1">
      <alignment horizontal="left" wrapText="1"/>
    </xf>
    <xf numFmtId="0" fontId="22" fillId="26" borderId="26" xfId="0" applyFont="1" applyFill="1" applyBorder="1" applyAlignment="1" applyProtection="1">
      <alignment horizontal="left" wrapText="1"/>
    </xf>
    <xf numFmtId="0" fontId="23" fillId="26" borderId="26" xfId="0" applyFont="1" applyFill="1" applyBorder="1" applyAlignment="1" applyProtection="1">
      <alignment wrapText="1"/>
    </xf>
    <xf numFmtId="0" fontId="2" fillId="25" borderId="10" xfId="0" applyFont="1" applyFill="1" applyBorder="1" applyProtection="1"/>
    <xf numFmtId="0" fontId="2" fillId="25" borderId="15" xfId="0" applyFont="1" applyFill="1" applyBorder="1" applyProtection="1"/>
    <xf numFmtId="44" fontId="2" fillId="29" borderId="16" xfId="31" applyFont="1" applyFill="1" applyBorder="1" applyProtection="1"/>
    <xf numFmtId="0" fontId="22" fillId="25" borderId="17" xfId="0" applyFont="1" applyFill="1" applyBorder="1" applyAlignment="1" applyProtection="1"/>
    <xf numFmtId="0" fontId="23" fillId="0" borderId="16" xfId="0" applyFont="1" applyBorder="1" applyAlignment="1" applyProtection="1">
      <alignment horizontal="right"/>
    </xf>
    <xf numFmtId="0" fontId="23" fillId="0" borderId="16" xfId="0" applyFont="1" applyBorder="1" applyAlignment="1" applyProtection="1">
      <alignment horizontal="left"/>
    </xf>
    <xf numFmtId="164" fontId="23" fillId="0" borderId="16" xfId="0" applyNumberFormat="1" applyFont="1" applyBorder="1" applyAlignment="1" applyProtection="1">
      <alignment horizontal="center"/>
    </xf>
    <xf numFmtId="164" fontId="22" fillId="25" borderId="16" xfId="0" applyNumberFormat="1" applyFont="1" applyFill="1" applyBorder="1" applyAlignment="1" applyProtection="1">
      <alignment horizontal="center"/>
    </xf>
    <xf numFmtId="165" fontId="22" fillId="29" borderId="16" xfId="0" applyNumberFormat="1" applyFont="1" applyFill="1" applyBorder="1" applyAlignment="1" applyProtection="1"/>
    <xf numFmtId="164" fontId="22" fillId="26" borderId="16" xfId="0" applyNumberFormat="1" applyFont="1" applyFill="1" applyBorder="1" applyAlignment="1" applyProtection="1">
      <alignment horizontal="center"/>
    </xf>
    <xf numFmtId="165" fontId="22" fillId="26" borderId="16" xfId="0" applyNumberFormat="1" applyFont="1" applyFill="1" applyBorder="1" applyAlignment="1" applyProtection="1">
      <alignment horizontal="center"/>
    </xf>
    <xf numFmtId="165" fontId="22" fillId="26" borderId="16" xfId="0" applyNumberFormat="1" applyFont="1" applyFill="1" applyBorder="1" applyAlignment="1" applyProtection="1"/>
    <xf numFmtId="0" fontId="23" fillId="26" borderId="16" xfId="0" applyNumberFormat="1" applyFont="1" applyFill="1" applyBorder="1" applyAlignment="1" applyProtection="1">
      <alignment horizontal="right"/>
    </xf>
    <xf numFmtId="0" fontId="23" fillId="26" borderId="16" xfId="0" applyFont="1" applyFill="1" applyBorder="1" applyAlignment="1" applyProtection="1">
      <alignment horizontal="left"/>
    </xf>
    <xf numFmtId="0" fontId="22" fillId="26" borderId="16" xfId="0" applyFont="1" applyFill="1" applyBorder="1" applyAlignment="1" applyProtection="1">
      <alignment horizontal="left"/>
    </xf>
    <xf numFmtId="164" fontId="23" fillId="26" borderId="16" xfId="0" applyNumberFormat="1" applyFont="1" applyFill="1" applyBorder="1" applyAlignment="1" applyProtection="1">
      <alignment horizontal="center"/>
    </xf>
    <xf numFmtId="7" fontId="22" fillId="25" borderId="16" xfId="0" applyNumberFormat="1" applyFont="1" applyFill="1" applyBorder="1" applyAlignment="1" applyProtection="1">
      <alignment horizontal="right"/>
    </xf>
    <xf numFmtId="0" fontId="22" fillId="26" borderId="16" xfId="0" applyFont="1" applyFill="1" applyBorder="1" applyAlignment="1" applyProtection="1">
      <alignment horizontal="right"/>
    </xf>
    <xf numFmtId="7" fontId="22" fillId="26" borderId="16" xfId="0" applyNumberFormat="1" applyFont="1" applyFill="1" applyBorder="1" applyAlignment="1" applyProtection="1">
      <alignment horizontal="right"/>
    </xf>
    <xf numFmtId="7" fontId="22" fillId="29" borderId="16" xfId="0" applyNumberFormat="1" applyFont="1" applyFill="1" applyBorder="1" applyAlignment="1" applyProtection="1">
      <alignment horizontal="right"/>
    </xf>
    <xf numFmtId="0" fontId="23" fillId="26" borderId="16" xfId="0" applyFont="1" applyFill="1" applyBorder="1" applyAlignment="1" applyProtection="1">
      <alignment horizontal="center"/>
    </xf>
    <xf numFmtId="0" fontId="1" fillId="26" borderId="16" xfId="0" applyFont="1" applyFill="1" applyBorder="1" applyAlignment="1" applyProtection="1">
      <alignment horizontal="left"/>
    </xf>
    <xf numFmtId="7" fontId="23" fillId="25" borderId="16" xfId="0" applyNumberFormat="1" applyFont="1" applyFill="1" applyBorder="1" applyAlignment="1" applyProtection="1">
      <alignment horizontal="right"/>
    </xf>
    <xf numFmtId="165" fontId="22" fillId="29" borderId="16" xfId="0" applyNumberFormat="1" applyFont="1" applyFill="1" applyBorder="1" applyAlignment="1" applyProtection="1">
      <alignment horizontal="right"/>
    </xf>
    <xf numFmtId="0" fontId="23" fillId="26" borderId="16" xfId="0" applyFont="1" applyFill="1" applyBorder="1" applyAlignment="1" applyProtection="1">
      <alignment horizontal="center" vertical="center"/>
    </xf>
    <xf numFmtId="44" fontId="1" fillId="0" borderId="17" xfId="31" applyFont="1" applyFill="1" applyBorder="1" applyAlignment="1" applyProtection="1">
      <alignment vertical="center"/>
    </xf>
    <xf numFmtId="0" fontId="23" fillId="26" borderId="15" xfId="0" applyFont="1" applyFill="1" applyBorder="1" applyAlignment="1" applyProtection="1">
      <alignment horizontal="left"/>
    </xf>
    <xf numFmtId="0" fontId="23" fillId="26" borderId="17" xfId="0" applyFont="1" applyFill="1" applyBorder="1" applyAlignment="1" applyProtection="1">
      <alignment horizontal="left"/>
    </xf>
    <xf numFmtId="44" fontId="1" fillId="26" borderId="17" xfId="31" applyFont="1" applyFill="1" applyBorder="1" applyAlignment="1" applyProtection="1">
      <alignment horizontal="right"/>
    </xf>
    <xf numFmtId="0" fontId="23" fillId="26" borderId="15" xfId="0" applyFont="1" applyFill="1" applyBorder="1" applyAlignment="1" applyProtection="1"/>
    <xf numFmtId="0" fontId="23" fillId="26" borderId="17" xfId="0" applyFont="1" applyFill="1" applyBorder="1" applyAlignment="1" applyProtection="1"/>
    <xf numFmtId="44" fontId="29" fillId="26" borderId="16" xfId="31" applyFont="1" applyFill="1" applyBorder="1" applyAlignment="1" applyProtection="1">
      <alignment horizontal="right"/>
    </xf>
    <xf numFmtId="0" fontId="2" fillId="26" borderId="16" xfId="0" applyFont="1" applyFill="1" applyBorder="1" applyAlignment="1" applyProtection="1">
      <alignment horizontal="right"/>
    </xf>
    <xf numFmtId="10" fontId="22" fillId="26" borderId="16" xfId="0" applyNumberFormat="1" applyFont="1" applyFill="1" applyBorder="1" applyAlignment="1" applyProtection="1">
      <alignment horizontal="center"/>
    </xf>
    <xf numFmtId="165" fontId="22" fillId="26" borderId="16" xfId="0" applyNumberFormat="1" applyFont="1" applyFill="1" applyBorder="1" applyAlignment="1" applyProtection="1">
      <alignment horizontal="right"/>
    </xf>
    <xf numFmtId="0" fontId="34" fillId="26" borderId="16" xfId="0" applyFont="1" applyFill="1" applyBorder="1" applyAlignment="1" applyProtection="1">
      <alignment horizontal="right"/>
    </xf>
    <xf numFmtId="0" fontId="22" fillId="26" borderId="16" xfId="0" applyFont="1" applyFill="1" applyBorder="1" applyAlignment="1" applyProtection="1">
      <alignment horizontal="center"/>
    </xf>
    <xf numFmtId="4" fontId="2" fillId="27" borderId="17" xfId="0" applyNumberFormat="1" applyFont="1" applyFill="1" applyBorder="1" applyAlignment="1" applyProtection="1">
      <alignment vertical="center" wrapText="1"/>
    </xf>
    <xf numFmtId="165" fontId="23" fillId="25" borderId="16" xfId="0" applyNumberFormat="1" applyFont="1" applyFill="1" applyBorder="1" applyAlignment="1" applyProtection="1">
      <alignment horizontal="right"/>
    </xf>
    <xf numFmtId="0" fontId="23" fillId="26" borderId="10" xfId="0" applyFont="1" applyFill="1" applyBorder="1" applyAlignment="1" applyProtection="1">
      <alignment horizontal="center"/>
    </xf>
    <xf numFmtId="165" fontId="22" fillId="28" borderId="16" xfId="0" applyNumberFormat="1" applyFont="1" applyFill="1" applyBorder="1" applyAlignment="1" applyProtection="1"/>
    <xf numFmtId="0" fontId="33" fillId="0" borderId="16" xfId="0" applyFont="1" applyBorder="1" applyAlignment="1" applyProtection="1">
      <alignment horizontal="center"/>
    </xf>
    <xf numFmtId="0" fontId="33" fillId="0" borderId="10" xfId="0" applyFont="1" applyBorder="1" applyAlignment="1" applyProtection="1">
      <alignment horizontal="center" vertical="center"/>
    </xf>
    <xf numFmtId="0" fontId="33" fillId="0" borderId="16" xfId="0" applyFont="1" applyBorder="1" applyAlignment="1" applyProtection="1">
      <alignment horizontal="right"/>
    </xf>
    <xf numFmtId="0" fontId="33" fillId="0" borderId="10" xfId="0" applyFont="1" applyBorder="1" applyAlignment="1" applyProtection="1">
      <alignment horizontal="center"/>
    </xf>
    <xf numFmtId="0" fontId="30" fillId="0" borderId="16" xfId="0" applyFont="1" applyBorder="1" applyAlignment="1" applyProtection="1">
      <alignment horizontal="center"/>
    </xf>
    <xf numFmtId="10" fontId="30" fillId="0" borderId="10" xfId="0" applyNumberFormat="1" applyFont="1" applyBorder="1" applyAlignment="1" applyProtection="1">
      <alignment horizontal="left"/>
    </xf>
    <xf numFmtId="8" fontId="30" fillId="0" borderId="16" xfId="0" applyNumberFormat="1" applyFont="1" applyBorder="1" applyAlignment="1" applyProtection="1">
      <alignment horizontal="right" vertical="top"/>
    </xf>
    <xf numFmtId="0" fontId="30" fillId="0" borderId="16" xfId="0" applyFont="1" applyBorder="1" applyAlignment="1" applyProtection="1">
      <alignment horizontal="center" vertical="top"/>
    </xf>
    <xf numFmtId="0" fontId="26" fillId="0" borderId="0" xfId="0" applyFont="1" applyAlignment="1" applyProtection="1">
      <alignment wrapText="1"/>
    </xf>
    <xf numFmtId="10" fontId="30" fillId="0" borderId="16" xfId="0" applyNumberFormat="1" applyFont="1" applyBorder="1" applyAlignment="1" applyProtection="1">
      <alignment horizontal="left" vertical="top"/>
    </xf>
    <xf numFmtId="8" fontId="30" fillId="0" borderId="16" xfId="0" applyNumberFormat="1" applyFont="1" applyBorder="1" applyAlignment="1" applyProtection="1">
      <alignment vertical="top"/>
    </xf>
    <xf numFmtId="8" fontId="34" fillId="0" borderId="16" xfId="0" applyNumberFormat="1" applyFont="1" applyBorder="1" applyAlignment="1" applyProtection="1">
      <alignment horizontal="right" vertical="top"/>
    </xf>
    <xf numFmtId="0" fontId="26" fillId="0" borderId="0" xfId="0" applyFont="1" applyBorder="1" applyAlignment="1" applyProtection="1">
      <alignment wrapText="1"/>
    </xf>
    <xf numFmtId="0" fontId="33" fillId="32" borderId="16" xfId="0" applyFont="1" applyFill="1" applyBorder="1" applyAlignment="1" applyProtection="1">
      <alignment horizontal="center" vertical="center"/>
    </xf>
    <xf numFmtId="8" fontId="2" fillId="0" borderId="16" xfId="0" applyNumberFormat="1" applyFont="1" applyBorder="1" applyAlignment="1" applyProtection="1"/>
    <xf numFmtId="44" fontId="33" fillId="0" borderId="0" xfId="31" applyFont="1" applyBorder="1" applyAlignment="1" applyProtection="1">
      <alignment horizontal="center" vertical="top" wrapText="1"/>
    </xf>
    <xf numFmtId="0" fontId="22" fillId="0" borderId="0" xfId="0" applyFont="1" applyBorder="1" applyAlignment="1" applyProtection="1">
      <alignment horizontal="center" vertical="top" wrapText="1"/>
    </xf>
    <xf numFmtId="44" fontId="23" fillId="0" borderId="0" xfId="0" applyNumberFormat="1" applyFont="1" applyBorder="1" applyAlignment="1" applyProtection="1">
      <alignment horizontal="center" vertical="top" wrapText="1"/>
    </xf>
    <xf numFmtId="164" fontId="4" fillId="0" borderId="0" xfId="34" applyNumberFormat="1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0" fillId="0" borderId="0" xfId="0" applyBorder="1" applyProtection="1"/>
    <xf numFmtId="0" fontId="4" fillId="0" borderId="0" xfId="0" applyFont="1" applyProtection="1"/>
    <xf numFmtId="10" fontId="30" fillId="0" borderId="10" xfId="0" applyNumberFormat="1" applyFont="1" applyBorder="1" applyAlignment="1" applyProtection="1">
      <alignment horizontal="center" vertical="center"/>
      <protection locked="0"/>
    </xf>
    <xf numFmtId="10" fontId="30" fillId="0" borderId="16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3" fillId="26" borderId="13" xfId="0" applyNumberFormat="1" applyFont="1" applyFill="1" applyBorder="1" applyAlignment="1" applyProtection="1">
      <alignment horizontal="right" vertical="center"/>
      <protection locked="0"/>
    </xf>
    <xf numFmtId="8" fontId="2" fillId="26" borderId="16" xfId="0" applyNumberFormat="1" applyFont="1" applyFill="1" applyBorder="1" applyAlignment="1" applyProtection="1">
      <alignment horizontal="right"/>
      <protection locked="0"/>
    </xf>
    <xf numFmtId="8" fontId="2" fillId="26" borderId="10" xfId="0" applyNumberFormat="1" applyFont="1" applyFill="1" applyBorder="1" applyAlignment="1" applyProtection="1">
      <protection locked="0"/>
    </xf>
    <xf numFmtId="44" fontId="1" fillId="26" borderId="17" xfId="31" applyFont="1" applyFill="1" applyBorder="1" applyAlignment="1" applyProtection="1">
      <alignment horizontal="left"/>
      <protection locked="0"/>
    </xf>
    <xf numFmtId="0" fontId="22" fillId="26" borderId="19" xfId="0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/>
    </xf>
    <xf numFmtId="0" fontId="33" fillId="0" borderId="17" xfId="0" applyFont="1" applyBorder="1" applyAlignment="1" applyProtection="1">
      <alignment horizontal="center"/>
    </xf>
    <xf numFmtId="0" fontId="25" fillId="0" borderId="10" xfId="0" applyFont="1" applyBorder="1" applyAlignment="1" applyProtection="1">
      <alignment horizontal="left"/>
    </xf>
    <xf numFmtId="0" fontId="25" fillId="0" borderId="15" xfId="0" applyFont="1" applyBorder="1" applyAlignment="1" applyProtection="1">
      <alignment horizontal="left"/>
    </xf>
    <xf numFmtId="0" fontId="25" fillId="0" borderId="17" xfId="0" applyFont="1" applyBorder="1" applyAlignment="1" applyProtection="1">
      <alignment horizontal="left"/>
    </xf>
    <xf numFmtId="0" fontId="22" fillId="25" borderId="32" xfId="0" applyFont="1" applyFill="1" applyBorder="1" applyAlignment="1" applyProtection="1">
      <alignment horizontal="center"/>
    </xf>
    <xf numFmtId="0" fontId="22" fillId="24" borderId="29" xfId="0" applyFont="1" applyFill="1" applyBorder="1" applyAlignment="1" applyProtection="1">
      <alignment horizontal="center" vertical="center" wrapText="1"/>
    </xf>
    <xf numFmtId="0" fontId="22" fillId="24" borderId="30" xfId="0" applyFont="1" applyFill="1" applyBorder="1" applyAlignment="1" applyProtection="1">
      <alignment horizontal="center" vertical="center" wrapText="1"/>
    </xf>
    <xf numFmtId="0" fontId="22" fillId="24" borderId="31" xfId="0" applyFont="1" applyFill="1" applyBorder="1" applyAlignment="1" applyProtection="1">
      <alignment horizontal="center" vertical="center" wrapText="1"/>
    </xf>
    <xf numFmtId="0" fontId="27" fillId="25" borderId="10" xfId="0" applyFont="1" applyFill="1" applyBorder="1" applyAlignment="1" applyProtection="1">
      <alignment horizontal="center"/>
    </xf>
    <xf numFmtId="0" fontId="27" fillId="25" borderId="15" xfId="0" applyFont="1" applyFill="1" applyBorder="1" applyAlignment="1" applyProtection="1">
      <alignment horizontal="center"/>
    </xf>
    <xf numFmtId="0" fontId="27" fillId="25" borderId="17" xfId="0" applyFont="1" applyFill="1" applyBorder="1" applyAlignment="1" applyProtection="1">
      <alignment horizontal="center"/>
    </xf>
    <xf numFmtId="0" fontId="27" fillId="0" borderId="10" xfId="0" applyFont="1" applyBorder="1" applyAlignment="1" applyProtection="1">
      <alignment horizontal="center"/>
    </xf>
    <xf numFmtId="0" fontId="27" fillId="0" borderId="15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3" fillId="26" borderId="10" xfId="0" applyFont="1" applyFill="1" applyBorder="1" applyAlignment="1" applyProtection="1">
      <alignment horizontal="center"/>
    </xf>
    <xf numFmtId="0" fontId="23" fillId="26" borderId="15" xfId="0" applyFont="1" applyFill="1" applyBorder="1" applyAlignment="1" applyProtection="1">
      <alignment horizontal="center"/>
    </xf>
    <xf numFmtId="0" fontId="23" fillId="26" borderId="17" xfId="0" applyFont="1" applyFill="1" applyBorder="1" applyAlignment="1" applyProtection="1">
      <alignment horizontal="center"/>
    </xf>
    <xf numFmtId="4" fontId="2" fillId="27" borderId="10" xfId="0" applyNumberFormat="1" applyFont="1" applyFill="1" applyBorder="1" applyAlignment="1" applyProtection="1">
      <alignment horizontal="center" vertical="center" wrapText="1"/>
    </xf>
    <xf numFmtId="4" fontId="2" fillId="27" borderId="15" xfId="0" applyNumberFormat="1" applyFont="1" applyFill="1" applyBorder="1" applyAlignment="1" applyProtection="1">
      <alignment horizontal="center" vertical="center" wrapText="1"/>
    </xf>
    <xf numFmtId="0" fontId="22" fillId="25" borderId="10" xfId="0" applyFont="1" applyFill="1" applyBorder="1" applyAlignment="1" applyProtection="1">
      <alignment horizontal="center"/>
    </xf>
    <xf numFmtId="0" fontId="22" fillId="25" borderId="15" xfId="0" applyFont="1" applyFill="1" applyBorder="1" applyAlignment="1" applyProtection="1">
      <alignment horizontal="center"/>
    </xf>
    <xf numFmtId="0" fontId="22" fillId="25" borderId="17" xfId="0" applyFont="1" applyFill="1" applyBorder="1" applyAlignment="1" applyProtection="1">
      <alignment horizontal="center"/>
    </xf>
    <xf numFmtId="0" fontId="23" fillId="26" borderId="10" xfId="0" applyFont="1" applyFill="1" applyBorder="1" applyAlignment="1" applyProtection="1">
      <alignment vertical="center" wrapText="1"/>
    </xf>
    <xf numFmtId="0" fontId="23" fillId="26" borderId="15" xfId="0" applyFont="1" applyFill="1" applyBorder="1" applyAlignment="1" applyProtection="1">
      <alignment vertical="center" wrapText="1"/>
    </xf>
    <xf numFmtId="0" fontId="23" fillId="26" borderId="17" xfId="0" applyFont="1" applyFill="1" applyBorder="1" applyAlignment="1" applyProtection="1">
      <alignment vertical="center" wrapText="1"/>
    </xf>
    <xf numFmtId="0" fontId="22" fillId="26" borderId="10" xfId="0" applyFont="1" applyFill="1" applyBorder="1" applyAlignment="1" applyProtection="1">
      <alignment horizontal="center" vertical="center"/>
    </xf>
    <xf numFmtId="0" fontId="22" fillId="26" borderId="17" xfId="0" applyFont="1" applyFill="1" applyBorder="1" applyAlignment="1" applyProtection="1">
      <alignment horizontal="center" vertical="center"/>
    </xf>
    <xf numFmtId="0" fontId="22" fillId="26" borderId="10" xfId="0" applyFont="1" applyFill="1" applyBorder="1" applyAlignment="1" applyProtection="1">
      <alignment horizontal="center"/>
    </xf>
    <xf numFmtId="0" fontId="22" fillId="26" borderId="17" xfId="0" applyFont="1" applyFill="1" applyBorder="1" applyAlignment="1" applyProtection="1">
      <alignment horizontal="center"/>
    </xf>
    <xf numFmtId="0" fontId="34" fillId="26" borderId="10" xfId="0" applyFont="1" applyFill="1" applyBorder="1" applyAlignment="1" applyProtection="1">
      <alignment horizontal="right"/>
    </xf>
    <xf numFmtId="0" fontId="34" fillId="26" borderId="17" xfId="0" applyFont="1" applyFill="1" applyBorder="1" applyAlignment="1" applyProtection="1">
      <alignment horizontal="right"/>
    </xf>
    <xf numFmtId="0" fontId="22" fillId="25" borderId="15" xfId="0" applyFont="1" applyFill="1" applyBorder="1" applyAlignment="1" applyProtection="1">
      <alignment horizontal="right"/>
    </xf>
    <xf numFmtId="0" fontId="22" fillId="25" borderId="17" xfId="0" applyFont="1" applyFill="1" applyBorder="1" applyAlignment="1" applyProtection="1">
      <alignment horizontal="right"/>
    </xf>
    <xf numFmtId="0" fontId="22" fillId="26" borderId="10" xfId="0" applyFont="1" applyFill="1" applyBorder="1" applyAlignment="1" applyProtection="1">
      <alignment horizontal="right"/>
    </xf>
    <xf numFmtId="0" fontId="22" fillId="26" borderId="15" xfId="0" applyFont="1" applyFill="1" applyBorder="1" applyAlignment="1" applyProtection="1">
      <alignment horizontal="right"/>
    </xf>
    <xf numFmtId="0" fontId="22" fillId="26" borderId="17" xfId="0" applyFont="1" applyFill="1" applyBorder="1" applyAlignment="1" applyProtection="1">
      <alignment horizontal="right"/>
    </xf>
    <xf numFmtId="0" fontId="22" fillId="25" borderId="10" xfId="0" applyFont="1" applyFill="1" applyBorder="1" applyAlignment="1" applyProtection="1">
      <alignment horizontal="right"/>
    </xf>
    <xf numFmtId="0" fontId="23" fillId="0" borderId="0" xfId="0" applyFont="1" applyBorder="1" applyAlignment="1" applyProtection="1">
      <alignment horizontal="left" wrapText="1"/>
    </xf>
    <xf numFmtId="0" fontId="27" fillId="29" borderId="27" xfId="0" applyFont="1" applyFill="1" applyBorder="1" applyAlignment="1" applyProtection="1">
      <alignment horizontal="center"/>
    </xf>
    <xf numFmtId="0" fontId="27" fillId="0" borderId="10" xfId="0" applyFont="1" applyBorder="1" applyAlignment="1" applyProtection="1">
      <alignment horizontal="left"/>
    </xf>
    <xf numFmtId="0" fontId="27" fillId="0" borderId="15" xfId="0" applyFont="1" applyBorder="1" applyAlignment="1" applyProtection="1">
      <alignment horizontal="left"/>
    </xf>
    <xf numFmtId="0" fontId="27" fillId="0" borderId="17" xfId="0" applyFont="1" applyBorder="1" applyAlignment="1" applyProtection="1">
      <alignment horizontal="left"/>
    </xf>
    <xf numFmtId="0" fontId="27" fillId="0" borderId="27" xfId="0" applyFont="1" applyBorder="1" applyAlignment="1" applyProtection="1">
      <alignment horizontal="center"/>
    </xf>
    <xf numFmtId="0" fontId="27" fillId="0" borderId="24" xfId="0" applyFont="1" applyBorder="1" applyAlignment="1" applyProtection="1">
      <alignment horizontal="center"/>
    </xf>
    <xf numFmtId="0" fontId="27" fillId="0" borderId="25" xfId="0" applyFont="1" applyBorder="1" applyAlignment="1" applyProtection="1">
      <alignment horizontal="center"/>
    </xf>
    <xf numFmtId="0" fontId="22" fillId="26" borderId="15" xfId="0" applyFont="1" applyFill="1" applyBorder="1" applyAlignment="1" applyProtection="1">
      <alignment horizontal="center"/>
    </xf>
    <xf numFmtId="0" fontId="22" fillId="25" borderId="28" xfId="0" applyFont="1" applyFill="1" applyBorder="1" applyAlignment="1" applyProtection="1">
      <alignment horizontal="left" wrapText="1"/>
    </xf>
    <xf numFmtId="0" fontId="22" fillId="25" borderId="15" xfId="0" applyFont="1" applyFill="1" applyBorder="1" applyAlignment="1" applyProtection="1">
      <alignment horizontal="left" wrapText="1"/>
    </xf>
    <xf numFmtId="0" fontId="2" fillId="26" borderId="10" xfId="0" applyFont="1" applyFill="1" applyBorder="1" applyAlignment="1" applyProtection="1">
      <alignment horizontal="center"/>
    </xf>
    <xf numFmtId="0" fontId="34" fillId="25" borderId="10" xfId="0" applyFont="1" applyFill="1" applyBorder="1" applyAlignment="1" applyProtection="1">
      <alignment horizontal="right"/>
    </xf>
    <xf numFmtId="0" fontId="22" fillId="26" borderId="16" xfId="0" applyFont="1" applyFill="1" applyBorder="1" applyAlignment="1" applyProtection="1">
      <alignment horizontal="center"/>
    </xf>
    <xf numFmtId="0" fontId="30" fillId="0" borderId="18" xfId="0" applyFont="1" applyBorder="1" applyAlignment="1" applyProtection="1">
      <alignment horizontal="justify" vertical="top" wrapText="1"/>
    </xf>
    <xf numFmtId="0" fontId="30" fillId="0" borderId="26" xfId="0" applyFont="1" applyBorder="1" applyAlignment="1" applyProtection="1">
      <alignment horizontal="justify" vertical="top" wrapText="1"/>
    </xf>
    <xf numFmtId="0" fontId="30" fillId="0" borderId="13" xfId="0" applyFont="1" applyBorder="1" applyAlignment="1" applyProtection="1">
      <alignment horizontal="justify" vertical="top" wrapText="1"/>
    </xf>
    <xf numFmtId="0" fontId="32" fillId="0" borderId="16" xfId="0" applyFont="1" applyBorder="1" applyAlignment="1" applyProtection="1">
      <alignment horizontal="center" vertical="top" wrapText="1"/>
    </xf>
    <xf numFmtId="0" fontId="22" fillId="26" borderId="0" xfId="0" applyFont="1" applyFill="1" applyBorder="1" applyAlignment="1" applyProtection="1">
      <alignment horizontal="center"/>
    </xf>
    <xf numFmtId="0" fontId="22" fillId="28" borderId="16" xfId="0" applyFont="1" applyFill="1" applyBorder="1" applyAlignment="1" applyProtection="1">
      <alignment horizontal="left"/>
    </xf>
    <xf numFmtId="0" fontId="32" fillId="30" borderId="16" xfId="0" applyFont="1" applyFill="1" applyBorder="1" applyAlignment="1" applyProtection="1">
      <alignment horizontal="center" wrapText="1"/>
    </xf>
    <xf numFmtId="0" fontId="33" fillId="0" borderId="16" xfId="0" applyFont="1" applyBorder="1" applyAlignment="1" applyProtection="1">
      <alignment horizontal="center" wrapText="1"/>
    </xf>
    <xf numFmtId="0" fontId="33" fillId="0" borderId="16" xfId="0" applyFont="1" applyBorder="1" applyAlignment="1" applyProtection="1">
      <alignment horizontal="center" vertical="top" wrapText="1"/>
    </xf>
    <xf numFmtId="44" fontId="33" fillId="0" borderId="16" xfId="31" applyFont="1" applyBorder="1" applyAlignment="1" applyProtection="1">
      <alignment horizontal="center" vertical="top" wrapText="1"/>
    </xf>
    <xf numFmtId="8" fontId="33" fillId="0" borderId="10" xfId="31" applyNumberFormat="1" applyFont="1" applyBorder="1" applyAlignment="1" applyProtection="1">
      <alignment horizontal="right" vertical="top" wrapText="1"/>
    </xf>
    <xf numFmtId="44" fontId="33" fillId="0" borderId="17" xfId="31" applyFont="1" applyBorder="1" applyAlignment="1" applyProtection="1">
      <alignment horizontal="right" vertical="top" wrapText="1"/>
    </xf>
    <xf numFmtId="0" fontId="33" fillId="31" borderId="16" xfId="0" applyFont="1" applyFill="1" applyBorder="1" applyAlignment="1" applyProtection="1">
      <alignment horizontal="center"/>
    </xf>
    <xf numFmtId="0" fontId="33" fillId="32" borderId="16" xfId="0" applyFont="1" applyFill="1" applyBorder="1" applyAlignment="1" applyProtection="1">
      <alignment horizontal="center"/>
    </xf>
    <xf numFmtId="8" fontId="30" fillId="0" borderId="16" xfId="0" applyNumberFormat="1" applyFont="1" applyBorder="1" applyAlignment="1" applyProtection="1">
      <alignment horizontal="right" wrapText="1"/>
    </xf>
    <xf numFmtId="0" fontId="33" fillId="0" borderId="16" xfId="0" applyFont="1" applyBorder="1" applyAlignment="1" applyProtection="1">
      <alignment horizontal="center" vertical="center" wrapText="1"/>
    </xf>
    <xf numFmtId="8" fontId="30" fillId="0" borderId="16" xfId="0" applyNumberFormat="1" applyFont="1" applyBorder="1" applyAlignment="1" applyProtection="1">
      <alignment horizontal="right"/>
    </xf>
    <xf numFmtId="0" fontId="30" fillId="0" borderId="10" xfId="0" applyFont="1" applyBorder="1" applyAlignment="1" applyProtection="1"/>
    <xf numFmtId="0" fontId="30" fillId="0" borderId="17" xfId="0" applyFont="1" applyBorder="1" applyAlignment="1" applyProtection="1"/>
    <xf numFmtId="0" fontId="33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</xf>
    <xf numFmtId="0" fontId="30" fillId="0" borderId="17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top" wrapText="1"/>
    </xf>
    <xf numFmtId="0" fontId="30" fillId="0" borderId="17" xfId="0" applyFont="1" applyBorder="1" applyAlignment="1" applyProtection="1">
      <alignment horizontal="center" vertical="top" wrapText="1"/>
    </xf>
    <xf numFmtId="0" fontId="31" fillId="0" borderId="10" xfId="0" applyFont="1" applyBorder="1" applyAlignment="1" applyProtection="1">
      <alignment horizontal="center"/>
    </xf>
    <xf numFmtId="0" fontId="31" fillId="0" borderId="15" xfId="0" applyFont="1" applyBorder="1" applyAlignment="1" applyProtection="1">
      <alignment horizontal="center"/>
    </xf>
    <xf numFmtId="0" fontId="31" fillId="0" borderId="17" xfId="0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Neutra" xfId="32" builtinId="28" customBuiltin="1"/>
    <cellStyle name="Normal" xfId="0" builtinId="0"/>
    <cellStyle name="Nota" xfId="33" builtinId="10" customBuiltin="1"/>
    <cellStyle name="Porcentagem" xfId="34" builtinId="5"/>
    <cellStyle name="Saída" xfId="35" builtinId="21" customBuiltin="1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tabSelected="1" topLeftCell="A58" workbookViewId="0">
      <selection activeCell="G91" sqref="G91"/>
    </sheetView>
  </sheetViews>
  <sheetFormatPr defaultColWidth="8.7109375" defaultRowHeight="12.75" x14ac:dyDescent="0.2"/>
  <cols>
    <col min="1" max="1" width="6.85546875" style="13" customWidth="1"/>
    <col min="2" max="2" width="53.5703125" style="13" customWidth="1"/>
    <col min="3" max="3" width="11.140625" style="13" customWidth="1"/>
    <col min="4" max="4" width="11.85546875" style="13" customWidth="1"/>
    <col min="5" max="5" width="19.42578125" style="13" customWidth="1"/>
    <col min="6" max="16384" width="8.7109375" style="13"/>
  </cols>
  <sheetData>
    <row r="1" spans="1:7" x14ac:dyDescent="0.2">
      <c r="A1" s="175" t="s">
        <v>42</v>
      </c>
      <c r="B1" s="175"/>
      <c r="C1" s="175"/>
      <c r="D1" s="175"/>
      <c r="E1" s="175"/>
    </row>
    <row r="2" spans="1:7" x14ac:dyDescent="0.2">
      <c r="A2" s="176" t="s">
        <v>40</v>
      </c>
      <c r="B2" s="177"/>
      <c r="C2" s="177"/>
      <c r="D2" s="177"/>
      <c r="E2" s="178"/>
    </row>
    <row r="3" spans="1:7" x14ac:dyDescent="0.2">
      <c r="A3" s="145" t="s">
        <v>44</v>
      </c>
      <c r="B3" s="146"/>
      <c r="C3" s="146"/>
      <c r="D3" s="146"/>
      <c r="E3" s="147"/>
    </row>
    <row r="4" spans="1:7" x14ac:dyDescent="0.2">
      <c r="A4" s="148" t="s">
        <v>24</v>
      </c>
      <c r="B4" s="149"/>
      <c r="C4" s="149"/>
      <c r="D4" s="149"/>
      <c r="E4" s="150"/>
    </row>
    <row r="5" spans="1:7" x14ac:dyDescent="0.2">
      <c r="A5" s="145" t="s">
        <v>43</v>
      </c>
      <c r="B5" s="146"/>
      <c r="C5" s="146"/>
      <c r="D5" s="146"/>
      <c r="E5" s="147"/>
    </row>
    <row r="6" spans="1:7" x14ac:dyDescent="0.2">
      <c r="A6" s="14"/>
      <c r="B6" s="15"/>
      <c r="C6" s="15"/>
      <c r="D6" s="16"/>
      <c r="E6" s="17" t="s">
        <v>23</v>
      </c>
    </row>
    <row r="7" spans="1:7" x14ac:dyDescent="0.2">
      <c r="A7" s="18" t="s">
        <v>41</v>
      </c>
      <c r="B7" s="19"/>
      <c r="C7" s="19"/>
      <c r="D7" s="20"/>
      <c r="E7" s="21"/>
    </row>
    <row r="8" spans="1:7" x14ac:dyDescent="0.2">
      <c r="A8" s="22" t="s">
        <v>22</v>
      </c>
      <c r="B8" s="23"/>
      <c r="C8" s="5"/>
      <c r="D8" s="4"/>
      <c r="E8" s="7"/>
    </row>
    <row r="9" spans="1:7" x14ac:dyDescent="0.2">
      <c r="A9" s="24"/>
      <c r="B9" s="25"/>
      <c r="C9" s="6"/>
      <c r="D9" s="4"/>
      <c r="E9" s="8"/>
    </row>
    <row r="10" spans="1:7" x14ac:dyDescent="0.2">
      <c r="A10" s="18" t="s">
        <v>19</v>
      </c>
      <c r="B10" s="26"/>
      <c r="C10" s="26"/>
      <c r="D10" s="27"/>
      <c r="E10" s="28"/>
    </row>
    <row r="11" spans="1:7" x14ac:dyDescent="0.2">
      <c r="A11" s="179" t="s">
        <v>18</v>
      </c>
      <c r="B11" s="179"/>
      <c r="C11" s="179"/>
      <c r="D11" s="179"/>
      <c r="E11" s="179"/>
    </row>
    <row r="12" spans="1:7" x14ac:dyDescent="0.2">
      <c r="A12" s="29"/>
      <c r="B12" s="30"/>
      <c r="C12" s="30"/>
      <c r="D12" s="31"/>
      <c r="E12" s="32" t="s">
        <v>14</v>
      </c>
    </row>
    <row r="13" spans="1:7" x14ac:dyDescent="0.2">
      <c r="A13" s="33" t="s">
        <v>2</v>
      </c>
      <c r="B13" s="34"/>
      <c r="C13" s="34"/>
      <c r="D13" s="35" t="s">
        <v>12</v>
      </c>
      <c r="E13" s="36" t="s">
        <v>15</v>
      </c>
    </row>
    <row r="14" spans="1:7" x14ac:dyDescent="0.2">
      <c r="A14" s="37"/>
      <c r="B14" s="34"/>
      <c r="C14" s="34"/>
      <c r="D14" s="35" t="s">
        <v>17</v>
      </c>
      <c r="E14" s="36" t="s">
        <v>20</v>
      </c>
    </row>
    <row r="15" spans="1:7" x14ac:dyDescent="0.2">
      <c r="A15" s="37"/>
      <c r="B15" s="34"/>
      <c r="C15" s="34"/>
      <c r="D15" s="35" t="s">
        <v>13</v>
      </c>
      <c r="E15" s="36" t="s">
        <v>21</v>
      </c>
    </row>
    <row r="16" spans="1:7" x14ac:dyDescent="0.2">
      <c r="A16" s="38"/>
      <c r="B16" s="39"/>
      <c r="C16" s="39"/>
      <c r="D16" s="40"/>
      <c r="E16" s="41" t="s">
        <v>16</v>
      </c>
      <c r="G16" s="130"/>
    </row>
    <row r="17" spans="1:6" x14ac:dyDescent="0.2">
      <c r="A17" s="42"/>
      <c r="B17" s="43" t="s">
        <v>43</v>
      </c>
      <c r="C17" s="43"/>
      <c r="D17" s="44" t="s">
        <v>47</v>
      </c>
      <c r="E17" s="45">
        <v>2</v>
      </c>
    </row>
    <row r="18" spans="1:6" x14ac:dyDescent="0.2">
      <c r="A18" s="180"/>
      <c r="B18" s="181"/>
      <c r="C18" s="46"/>
      <c r="D18" s="47">
        <v>220</v>
      </c>
      <c r="E18" s="48"/>
    </row>
    <row r="19" spans="1:6" x14ac:dyDescent="0.2">
      <c r="A19" s="146" t="s">
        <v>95</v>
      </c>
      <c r="B19" s="146"/>
      <c r="C19" s="146"/>
      <c r="D19" s="146"/>
      <c r="E19" s="146"/>
    </row>
    <row r="20" spans="1:6" x14ac:dyDescent="0.2">
      <c r="A20" s="138"/>
      <c r="B20" s="139"/>
      <c r="C20" s="139"/>
      <c r="D20" s="140"/>
      <c r="E20" s="49"/>
    </row>
    <row r="21" spans="1:6" ht="13.5" thickBot="1" x14ac:dyDescent="0.25">
      <c r="A21" s="141" t="s">
        <v>25</v>
      </c>
      <c r="B21" s="141"/>
      <c r="C21" s="141"/>
      <c r="D21" s="141"/>
      <c r="E21" s="141"/>
      <c r="F21" s="130"/>
    </row>
    <row r="22" spans="1:6" ht="12.75" customHeight="1" x14ac:dyDescent="0.2">
      <c r="A22" s="142" t="s">
        <v>92</v>
      </c>
      <c r="B22" s="143"/>
      <c r="C22" s="143"/>
      <c r="D22" s="143"/>
      <c r="E22" s="144"/>
    </row>
    <row r="23" spans="1:6" x14ac:dyDescent="0.2">
      <c r="A23" s="50" t="s">
        <v>31</v>
      </c>
      <c r="B23" s="51" t="s">
        <v>3</v>
      </c>
      <c r="C23" s="52">
        <v>1322.2</v>
      </c>
      <c r="D23" s="53">
        <v>2</v>
      </c>
      <c r="E23" s="54">
        <f>C23*D23</f>
        <v>2644.4</v>
      </c>
    </row>
    <row r="24" spans="1:6" x14ac:dyDescent="0.2">
      <c r="A24" s="50" t="s">
        <v>0</v>
      </c>
      <c r="B24" s="51" t="s">
        <v>84</v>
      </c>
      <c r="C24" s="55"/>
      <c r="D24" s="56">
        <v>2</v>
      </c>
      <c r="E24" s="54">
        <f>16*10.22*2</f>
        <v>327.04000000000002</v>
      </c>
    </row>
    <row r="25" spans="1:6" x14ac:dyDescent="0.2">
      <c r="A25" s="57" t="s">
        <v>1</v>
      </c>
      <c r="B25" s="51" t="s">
        <v>85</v>
      </c>
      <c r="C25" s="58"/>
      <c r="D25" s="59">
        <v>2</v>
      </c>
      <c r="E25" s="54">
        <f>16*12.02*2</f>
        <v>384.64</v>
      </c>
    </row>
    <row r="26" spans="1:6" x14ac:dyDescent="0.2">
      <c r="A26" s="183" t="s">
        <v>26</v>
      </c>
      <c r="B26" s="184"/>
      <c r="C26" s="60"/>
      <c r="D26" s="61" t="s">
        <v>86</v>
      </c>
      <c r="E26" s="1">
        <f>SUM(E23:E25)</f>
        <v>3356.08</v>
      </c>
    </row>
    <row r="27" spans="1:6" x14ac:dyDescent="0.2">
      <c r="A27" s="62"/>
      <c r="B27" s="62"/>
      <c r="C27" s="63"/>
      <c r="D27" s="64"/>
      <c r="E27" s="12"/>
    </row>
    <row r="28" spans="1:6" x14ac:dyDescent="0.2">
      <c r="A28" s="65" t="s">
        <v>27</v>
      </c>
      <c r="B28" s="66"/>
      <c r="C28" s="66"/>
      <c r="D28" s="61" t="s">
        <v>86</v>
      </c>
      <c r="E28" s="67">
        <f>E26</f>
        <v>3356.08</v>
      </c>
    </row>
    <row r="29" spans="1:6" x14ac:dyDescent="0.2">
      <c r="A29" s="185" t="s">
        <v>120</v>
      </c>
      <c r="B29" s="182"/>
      <c r="C29" s="182"/>
      <c r="D29" s="182"/>
      <c r="E29" s="165"/>
    </row>
    <row r="30" spans="1:6" x14ac:dyDescent="0.2">
      <c r="A30" s="156" t="s">
        <v>96</v>
      </c>
      <c r="B30" s="157"/>
      <c r="C30" s="157"/>
      <c r="D30" s="68" t="s">
        <v>46</v>
      </c>
      <c r="E30" s="68"/>
    </row>
    <row r="31" spans="1:6" x14ac:dyDescent="0.2">
      <c r="A31" s="69" t="s">
        <v>31</v>
      </c>
      <c r="B31" s="70" t="s">
        <v>6</v>
      </c>
      <c r="C31" s="70"/>
      <c r="D31" s="71">
        <v>0.2</v>
      </c>
      <c r="E31" s="2">
        <f t="shared" ref="E31:E38" si="0">D31*E$28</f>
        <v>671.21600000000001</v>
      </c>
    </row>
    <row r="32" spans="1:6" ht="12.95" customHeight="1" x14ac:dyDescent="0.2">
      <c r="A32" s="69" t="s">
        <v>0</v>
      </c>
      <c r="B32" s="70" t="s">
        <v>10</v>
      </c>
      <c r="C32" s="70"/>
      <c r="D32" s="71">
        <v>1.4999999999999999E-2</v>
      </c>
      <c r="E32" s="2">
        <f t="shared" si="0"/>
        <v>50.341199999999994</v>
      </c>
    </row>
    <row r="33" spans="1:5" x14ac:dyDescent="0.2">
      <c r="A33" s="69" t="s">
        <v>1</v>
      </c>
      <c r="B33" s="70" t="s">
        <v>119</v>
      </c>
      <c r="C33" s="70"/>
      <c r="D33" s="71">
        <v>0.01</v>
      </c>
      <c r="E33" s="2">
        <f t="shared" si="0"/>
        <v>33.5608</v>
      </c>
    </row>
    <row r="34" spans="1:5" x14ac:dyDescent="0.2">
      <c r="A34" s="69" t="s">
        <v>32</v>
      </c>
      <c r="B34" s="70" t="s">
        <v>7</v>
      </c>
      <c r="C34" s="70"/>
      <c r="D34" s="71">
        <v>2E-3</v>
      </c>
      <c r="E34" s="2">
        <f t="shared" si="0"/>
        <v>6.7121599999999999</v>
      </c>
    </row>
    <row r="35" spans="1:5" x14ac:dyDescent="0.2">
      <c r="A35" s="69" t="s">
        <v>4</v>
      </c>
      <c r="B35" s="70" t="s">
        <v>11</v>
      </c>
      <c r="C35" s="70"/>
      <c r="D35" s="71">
        <v>2.5000000000000001E-2</v>
      </c>
      <c r="E35" s="2">
        <f t="shared" si="0"/>
        <v>83.902000000000001</v>
      </c>
    </row>
    <row r="36" spans="1:5" x14ac:dyDescent="0.2">
      <c r="A36" s="69" t="s">
        <v>5</v>
      </c>
      <c r="B36" s="70" t="s">
        <v>8</v>
      </c>
      <c r="C36" s="70"/>
      <c r="D36" s="71">
        <v>0.08</v>
      </c>
      <c r="E36" s="2">
        <f t="shared" si="0"/>
        <v>268.4864</v>
      </c>
    </row>
    <row r="37" spans="1:5" x14ac:dyDescent="0.2">
      <c r="A37" s="69" t="s">
        <v>33</v>
      </c>
      <c r="B37" s="70" t="s">
        <v>35</v>
      </c>
      <c r="C37" s="70"/>
      <c r="D37" s="71">
        <v>0.03</v>
      </c>
      <c r="E37" s="2">
        <f t="shared" si="0"/>
        <v>100.68239999999999</v>
      </c>
    </row>
    <row r="38" spans="1:5" x14ac:dyDescent="0.2">
      <c r="A38" s="69" t="s">
        <v>34</v>
      </c>
      <c r="B38" s="70" t="s">
        <v>9</v>
      </c>
      <c r="C38" s="70"/>
      <c r="D38" s="71">
        <v>6.0000000000000001E-3</v>
      </c>
      <c r="E38" s="2">
        <f t="shared" si="0"/>
        <v>20.136479999999999</v>
      </c>
    </row>
    <row r="39" spans="1:5" x14ac:dyDescent="0.2">
      <c r="A39" s="168" t="s">
        <v>108</v>
      </c>
      <c r="B39" s="168"/>
      <c r="C39" s="169"/>
      <c r="D39" s="72">
        <f>SUM(D31:D38)</f>
        <v>0.3680000000000001</v>
      </c>
      <c r="E39" s="73">
        <f>SUM(E31:E38)</f>
        <v>1235.0374399999998</v>
      </c>
    </row>
    <row r="40" spans="1:5" x14ac:dyDescent="0.2">
      <c r="A40" s="101" t="s">
        <v>97</v>
      </c>
      <c r="B40" s="101" t="s">
        <v>98</v>
      </c>
      <c r="C40" s="101"/>
      <c r="D40" s="74" t="s">
        <v>99</v>
      </c>
      <c r="E40" s="75" t="s">
        <v>56</v>
      </c>
    </row>
    <row r="41" spans="1:5" x14ac:dyDescent="0.2">
      <c r="A41" s="101" t="s">
        <v>31</v>
      </c>
      <c r="B41" s="101" t="s">
        <v>100</v>
      </c>
      <c r="C41" s="101"/>
      <c r="D41" s="74">
        <v>8.3299999999999999E-2</v>
      </c>
      <c r="E41" s="76">
        <f>E28*D41</f>
        <v>279.561464</v>
      </c>
    </row>
    <row r="42" spans="1:5" x14ac:dyDescent="0.2">
      <c r="A42" s="101"/>
      <c r="B42" s="101" t="s">
        <v>101</v>
      </c>
      <c r="C42" s="101"/>
      <c r="D42" s="74">
        <v>3.065E-2</v>
      </c>
      <c r="E42" s="76">
        <f>E41*D42</f>
        <v>8.5685588716000005</v>
      </c>
    </row>
    <row r="43" spans="1:5" x14ac:dyDescent="0.2">
      <c r="A43" s="170" t="s">
        <v>109</v>
      </c>
      <c r="B43" s="171"/>
      <c r="C43" s="172"/>
      <c r="D43" s="74">
        <f>SUM(D41:D42)</f>
        <v>0.11395</v>
      </c>
      <c r="E43" s="73">
        <f>SUM(E41:E42)</f>
        <v>288.13002287159998</v>
      </c>
    </row>
    <row r="44" spans="1:5" x14ac:dyDescent="0.2">
      <c r="A44" s="156" t="s">
        <v>110</v>
      </c>
      <c r="B44" s="157"/>
      <c r="C44" s="157"/>
      <c r="D44" s="68" t="s">
        <v>46</v>
      </c>
      <c r="E44" s="68"/>
    </row>
    <row r="45" spans="1:5" x14ac:dyDescent="0.2">
      <c r="A45" s="77" t="s">
        <v>31</v>
      </c>
      <c r="B45" s="78" t="s">
        <v>45</v>
      </c>
      <c r="C45" s="79"/>
      <c r="D45" s="80">
        <v>0.1111</v>
      </c>
      <c r="E45" s="3">
        <f>E28*D45</f>
        <v>372.86048800000003</v>
      </c>
    </row>
    <row r="46" spans="1:5" x14ac:dyDescent="0.2">
      <c r="A46" s="77" t="s">
        <v>0</v>
      </c>
      <c r="B46" s="78" t="s">
        <v>28</v>
      </c>
      <c r="C46" s="79"/>
      <c r="D46" s="80">
        <v>1.66E-2</v>
      </c>
      <c r="E46" s="3">
        <f>E28*D46</f>
        <v>55.710928000000003</v>
      </c>
    </row>
    <row r="47" spans="1:5" x14ac:dyDescent="0.2">
      <c r="A47" s="77" t="s">
        <v>1</v>
      </c>
      <c r="B47" s="78" t="s">
        <v>89</v>
      </c>
      <c r="C47" s="79"/>
      <c r="D47" s="80">
        <v>2.0000000000000001E-4</v>
      </c>
      <c r="E47" s="3">
        <f>E28*D47</f>
        <v>0.67121600000000003</v>
      </c>
    </row>
    <row r="48" spans="1:5" x14ac:dyDescent="0.2">
      <c r="A48" s="77" t="s">
        <v>32</v>
      </c>
      <c r="B48" s="78" t="s">
        <v>36</v>
      </c>
      <c r="C48" s="79"/>
      <c r="D48" s="80">
        <v>2.8E-3</v>
      </c>
      <c r="E48" s="3">
        <f>E28*D48</f>
        <v>9.397024</v>
      </c>
    </row>
    <row r="49" spans="1:5" x14ac:dyDescent="0.2">
      <c r="A49" s="77" t="s">
        <v>4</v>
      </c>
      <c r="B49" s="78" t="s">
        <v>29</v>
      </c>
      <c r="C49" s="79"/>
      <c r="D49" s="80">
        <v>2.9999999999999997E-4</v>
      </c>
      <c r="E49" s="3">
        <f>E27*D49</f>
        <v>0</v>
      </c>
    </row>
    <row r="50" spans="1:5" x14ac:dyDescent="0.2">
      <c r="A50" s="77" t="s">
        <v>5</v>
      </c>
      <c r="B50" s="78" t="s">
        <v>90</v>
      </c>
      <c r="C50" s="79"/>
      <c r="D50" s="80">
        <v>4.4000000000000003E-3</v>
      </c>
      <c r="E50" s="3">
        <f>E28*D50</f>
        <v>14.766752</v>
      </c>
    </row>
    <row r="51" spans="1:5" x14ac:dyDescent="0.2">
      <c r="A51" s="79"/>
      <c r="B51" s="79"/>
      <c r="C51" s="79"/>
      <c r="D51" s="72">
        <f>SUM(D45:D50)</f>
        <v>0.13539999999999999</v>
      </c>
      <c r="E51" s="81">
        <f>SUM(E45:E50)</f>
        <v>453.40640800000006</v>
      </c>
    </row>
    <row r="52" spans="1:5" x14ac:dyDescent="0.2">
      <c r="A52" s="82" t="s">
        <v>33</v>
      </c>
      <c r="B52" s="79" t="s">
        <v>91</v>
      </c>
      <c r="C52" s="79"/>
      <c r="D52" s="74">
        <v>4.9799999999999997E-2</v>
      </c>
      <c r="E52" s="83">
        <f>E51*D52</f>
        <v>22.579639118400003</v>
      </c>
    </row>
    <row r="53" spans="1:5" x14ac:dyDescent="0.2">
      <c r="A53" s="170" t="s">
        <v>110</v>
      </c>
      <c r="B53" s="171"/>
      <c r="C53" s="172"/>
      <c r="D53" s="74">
        <f>SUM(D51:D52)</f>
        <v>0.18519999999999998</v>
      </c>
      <c r="E53" s="84">
        <f>SUM(E51:E52)</f>
        <v>475.98604711840005</v>
      </c>
    </row>
    <row r="54" spans="1:5" x14ac:dyDescent="0.2">
      <c r="A54" s="156" t="s">
        <v>107</v>
      </c>
      <c r="B54" s="157"/>
      <c r="C54" s="157"/>
      <c r="D54" s="157"/>
      <c r="E54" s="158"/>
    </row>
    <row r="55" spans="1:5" x14ac:dyDescent="0.2">
      <c r="A55" s="85" t="s">
        <v>31</v>
      </c>
      <c r="B55" s="86" t="s">
        <v>30</v>
      </c>
      <c r="C55" s="79"/>
      <c r="D55" s="80">
        <v>4.1999999999999997E-3</v>
      </c>
      <c r="E55" s="87">
        <f>E28*D55</f>
        <v>14.095535999999999</v>
      </c>
    </row>
    <row r="56" spans="1:5" x14ac:dyDescent="0.2">
      <c r="A56" s="85" t="s">
        <v>0</v>
      </c>
      <c r="B56" s="86" t="s">
        <v>102</v>
      </c>
      <c r="C56" s="79"/>
      <c r="D56" s="80">
        <v>3.2000000000000003E-4</v>
      </c>
      <c r="E56" s="87">
        <f>E55*D56</f>
        <v>4.5105715200000002E-3</v>
      </c>
    </row>
    <row r="57" spans="1:5" x14ac:dyDescent="0.2">
      <c r="A57" s="85" t="s">
        <v>1</v>
      </c>
      <c r="B57" s="86" t="s">
        <v>103</v>
      </c>
      <c r="C57" s="79"/>
      <c r="D57" s="80">
        <v>2E-3</v>
      </c>
      <c r="E57" s="87">
        <f>E55*D57</f>
        <v>2.8191071999999998E-2</v>
      </c>
    </row>
    <row r="58" spans="1:5" x14ac:dyDescent="0.2">
      <c r="A58" s="85" t="s">
        <v>32</v>
      </c>
      <c r="B58" s="86" t="s">
        <v>104</v>
      </c>
      <c r="C58" s="79"/>
      <c r="D58" s="80">
        <v>1.9400000000000001E-2</v>
      </c>
      <c r="E58" s="87">
        <f>E28*D58</f>
        <v>65.107951999999997</v>
      </c>
    </row>
    <row r="59" spans="1:5" x14ac:dyDescent="0.2">
      <c r="A59" s="85" t="s">
        <v>4</v>
      </c>
      <c r="B59" s="86" t="s">
        <v>105</v>
      </c>
      <c r="C59" s="79"/>
      <c r="D59" s="80">
        <v>7.1000000000000004E-3</v>
      </c>
      <c r="E59" s="87">
        <f>E55*D59</f>
        <v>0.1000783056</v>
      </c>
    </row>
    <row r="60" spans="1:5" x14ac:dyDescent="0.2">
      <c r="A60" s="85" t="s">
        <v>5</v>
      </c>
      <c r="B60" s="78" t="s">
        <v>106</v>
      </c>
      <c r="C60" s="79"/>
      <c r="D60" s="80">
        <v>0.04</v>
      </c>
      <c r="E60" s="87">
        <f>E28*D60</f>
        <v>134.2432</v>
      </c>
    </row>
    <row r="61" spans="1:5" x14ac:dyDescent="0.2">
      <c r="A61" s="173" t="s">
        <v>107</v>
      </c>
      <c r="B61" s="168"/>
      <c r="C61" s="169"/>
      <c r="D61" s="72">
        <f>SUM(D55:D60)</f>
        <v>7.3020000000000002E-2</v>
      </c>
      <c r="E61" s="88">
        <f>SUM(E55:E60)</f>
        <v>213.57946794911999</v>
      </c>
    </row>
    <row r="62" spans="1:5" x14ac:dyDescent="0.2">
      <c r="A62" s="164"/>
      <c r="B62" s="182"/>
      <c r="C62" s="182"/>
      <c r="D62" s="182"/>
      <c r="E62" s="165"/>
    </row>
    <row r="63" spans="1:5" x14ac:dyDescent="0.2">
      <c r="A63" s="156" t="s">
        <v>93</v>
      </c>
      <c r="B63" s="157"/>
      <c r="C63" s="157"/>
      <c r="D63" s="157"/>
      <c r="E63" s="158"/>
    </row>
    <row r="64" spans="1:5" ht="35.25" customHeight="1" x14ac:dyDescent="0.2">
      <c r="A64" s="89" t="s">
        <v>31</v>
      </c>
      <c r="B64" s="159" t="s">
        <v>48</v>
      </c>
      <c r="C64" s="160"/>
      <c r="D64" s="161"/>
      <c r="E64" s="90">
        <f>((2.8*2)*26*2)-(C23*6%*2)</f>
        <v>132.536</v>
      </c>
    </row>
    <row r="65" spans="1:5" x14ac:dyDescent="0.2">
      <c r="A65" s="85" t="s">
        <v>0</v>
      </c>
      <c r="B65" s="91" t="s">
        <v>50</v>
      </c>
      <c r="C65" s="91"/>
      <c r="D65" s="92"/>
      <c r="E65" s="93">
        <f>26*13*2</f>
        <v>676</v>
      </c>
    </row>
    <row r="66" spans="1:5" x14ac:dyDescent="0.2">
      <c r="A66" s="85" t="s">
        <v>1</v>
      </c>
      <c r="B66" s="94" t="s">
        <v>49</v>
      </c>
      <c r="C66" s="94"/>
      <c r="D66" s="95"/>
      <c r="E66" s="96"/>
    </row>
    <row r="67" spans="1:5" x14ac:dyDescent="0.2">
      <c r="A67" s="186" t="s">
        <v>69</v>
      </c>
      <c r="B67" s="168"/>
      <c r="C67" s="168"/>
      <c r="D67" s="169"/>
      <c r="E67" s="88">
        <f>SUM(E64:E66)</f>
        <v>808.53600000000006</v>
      </c>
    </row>
    <row r="68" spans="1:5" x14ac:dyDescent="0.2">
      <c r="A68" s="97" t="s">
        <v>122</v>
      </c>
      <c r="B68" s="162" t="s">
        <v>123</v>
      </c>
      <c r="C68" s="163"/>
      <c r="D68" s="101" t="s">
        <v>99</v>
      </c>
      <c r="E68" s="75" t="s">
        <v>124</v>
      </c>
    </row>
    <row r="69" spans="1:5" x14ac:dyDescent="0.2">
      <c r="A69" s="97" t="s">
        <v>125</v>
      </c>
      <c r="B69" s="164" t="s">
        <v>126</v>
      </c>
      <c r="C69" s="165"/>
      <c r="D69" s="98">
        <v>0.36799999999999999</v>
      </c>
      <c r="E69" s="99">
        <f>E39</f>
        <v>1235.0374399999998</v>
      </c>
    </row>
    <row r="70" spans="1:5" x14ac:dyDescent="0.2">
      <c r="A70" s="97" t="s">
        <v>97</v>
      </c>
      <c r="B70" s="164" t="s">
        <v>127</v>
      </c>
      <c r="C70" s="165"/>
      <c r="D70" s="74">
        <v>0.11395</v>
      </c>
      <c r="E70" s="99">
        <f>E43</f>
        <v>288.13002287159998</v>
      </c>
    </row>
    <row r="71" spans="1:5" x14ac:dyDescent="0.2">
      <c r="A71" s="97" t="s">
        <v>107</v>
      </c>
      <c r="B71" s="164" t="s">
        <v>128</v>
      </c>
      <c r="C71" s="165"/>
      <c r="D71" s="74">
        <v>7.3020000000000002E-2</v>
      </c>
      <c r="E71" s="99">
        <f>E61</f>
        <v>213.57946794911999</v>
      </c>
    </row>
    <row r="72" spans="1:5" x14ac:dyDescent="0.2">
      <c r="A72" s="97" t="s">
        <v>110</v>
      </c>
      <c r="B72" s="164" t="s">
        <v>129</v>
      </c>
      <c r="C72" s="165"/>
      <c r="D72" s="98">
        <v>0.1852</v>
      </c>
      <c r="E72" s="99">
        <f>E53</f>
        <v>475.98604711840005</v>
      </c>
    </row>
    <row r="73" spans="1:5" x14ac:dyDescent="0.2">
      <c r="A73" s="100"/>
      <c r="B73" s="166" t="s">
        <v>130</v>
      </c>
      <c r="C73" s="167"/>
      <c r="D73" s="82"/>
      <c r="E73" s="99">
        <f>SUM(E69:E72)</f>
        <v>2212.7329779391198</v>
      </c>
    </row>
    <row r="74" spans="1:5" x14ac:dyDescent="0.2">
      <c r="A74" s="187"/>
      <c r="B74" s="187"/>
      <c r="C74" s="187"/>
      <c r="D74" s="187"/>
      <c r="E74" s="187"/>
    </row>
    <row r="75" spans="1:5" x14ac:dyDescent="0.2">
      <c r="A75" s="154" t="s">
        <v>37</v>
      </c>
      <c r="B75" s="155"/>
      <c r="C75" s="155"/>
      <c r="D75" s="155"/>
      <c r="E75" s="102"/>
    </row>
    <row r="76" spans="1:5" x14ac:dyDescent="0.2">
      <c r="A76" s="85" t="s">
        <v>112</v>
      </c>
      <c r="B76" s="151" t="s">
        <v>111</v>
      </c>
      <c r="C76" s="152"/>
      <c r="D76" s="153"/>
      <c r="E76" s="103">
        <f>E28</f>
        <v>3356.08</v>
      </c>
    </row>
    <row r="77" spans="1:5" x14ac:dyDescent="0.2">
      <c r="A77" s="85" t="s">
        <v>113</v>
      </c>
      <c r="B77" s="151" t="s">
        <v>116</v>
      </c>
      <c r="C77" s="152"/>
      <c r="D77" s="153"/>
      <c r="E77" s="103">
        <f>E67</f>
        <v>808.53600000000006</v>
      </c>
    </row>
    <row r="78" spans="1:5" x14ac:dyDescent="0.2">
      <c r="A78" s="85" t="s">
        <v>114</v>
      </c>
      <c r="B78" s="151" t="s">
        <v>117</v>
      </c>
      <c r="C78" s="152"/>
      <c r="D78" s="153"/>
      <c r="E78" s="103">
        <f>E86</f>
        <v>133</v>
      </c>
    </row>
    <row r="79" spans="1:5" x14ac:dyDescent="0.2">
      <c r="A79" s="85" t="s">
        <v>115</v>
      </c>
      <c r="B79" s="151" t="s">
        <v>118</v>
      </c>
      <c r="C79" s="152"/>
      <c r="D79" s="153"/>
      <c r="E79" s="103">
        <f>E73</f>
        <v>2212.7329779391198</v>
      </c>
    </row>
    <row r="80" spans="1:5" x14ac:dyDescent="0.2">
      <c r="A80" s="104" t="s">
        <v>131</v>
      </c>
      <c r="B80" s="136" t="s">
        <v>132</v>
      </c>
      <c r="C80" s="136"/>
      <c r="D80" s="137"/>
      <c r="E80" s="103">
        <f>E89+E91+E93</f>
        <v>0</v>
      </c>
    </row>
    <row r="81" spans="1:5" x14ac:dyDescent="0.2">
      <c r="A81" s="164" t="s">
        <v>38</v>
      </c>
      <c r="B81" s="182"/>
      <c r="C81" s="182"/>
      <c r="D81" s="165"/>
      <c r="E81" s="99">
        <f>SUM(E76:E79)</f>
        <v>6510.3489779391202</v>
      </c>
    </row>
    <row r="82" spans="1:5" ht="12.95" customHeight="1" x14ac:dyDescent="0.2">
      <c r="A82" s="192"/>
      <c r="B82" s="192"/>
      <c r="C82" s="192"/>
      <c r="D82" s="192"/>
      <c r="E82" s="192"/>
    </row>
    <row r="83" spans="1:5" x14ac:dyDescent="0.2">
      <c r="A83" s="156" t="s">
        <v>94</v>
      </c>
      <c r="B83" s="157"/>
      <c r="C83" s="157"/>
      <c r="D83" s="157"/>
      <c r="E83" s="158"/>
    </row>
    <row r="84" spans="1:5" x14ac:dyDescent="0.2">
      <c r="A84" s="85" t="s">
        <v>31</v>
      </c>
      <c r="B84" s="91" t="s">
        <v>87</v>
      </c>
      <c r="C84" s="91"/>
      <c r="D84" s="92"/>
      <c r="E84" s="134" t="s">
        <v>133</v>
      </c>
    </row>
    <row r="85" spans="1:5" ht="69.75" customHeight="1" x14ac:dyDescent="0.2">
      <c r="A85" s="135" t="s">
        <v>0</v>
      </c>
      <c r="B85" s="188" t="s">
        <v>88</v>
      </c>
      <c r="C85" s="189"/>
      <c r="D85" s="190"/>
      <c r="E85" s="131">
        <v>133</v>
      </c>
    </row>
    <row r="86" spans="1:5" x14ac:dyDescent="0.2">
      <c r="A86" s="193" t="s">
        <v>39</v>
      </c>
      <c r="B86" s="193"/>
      <c r="C86" s="193"/>
      <c r="D86" s="193"/>
      <c r="E86" s="105">
        <f>SUM(E84:E85)</f>
        <v>133</v>
      </c>
    </row>
    <row r="87" spans="1:5" ht="13.5" customHeight="1" x14ac:dyDescent="0.2">
      <c r="A87" s="194" t="s">
        <v>53</v>
      </c>
      <c r="B87" s="194"/>
      <c r="C87" s="194"/>
      <c r="D87" s="194"/>
      <c r="E87" s="194"/>
    </row>
    <row r="88" spans="1:5" x14ac:dyDescent="0.2">
      <c r="A88" s="106" t="s">
        <v>82</v>
      </c>
      <c r="B88" s="207" t="s">
        <v>54</v>
      </c>
      <c r="C88" s="137"/>
      <c r="D88" s="107" t="s">
        <v>55</v>
      </c>
      <c r="E88" s="108" t="s">
        <v>56</v>
      </c>
    </row>
    <row r="89" spans="1:5" x14ac:dyDescent="0.2">
      <c r="A89" s="106" t="s">
        <v>31</v>
      </c>
      <c r="B89" s="207" t="s">
        <v>51</v>
      </c>
      <c r="C89" s="137"/>
      <c r="D89" s="128">
        <v>0</v>
      </c>
      <c r="E89" s="132">
        <f>SUM(E81)*D89</f>
        <v>0</v>
      </c>
    </row>
    <row r="90" spans="1:5" ht="13.5" customHeight="1" x14ac:dyDescent="0.2">
      <c r="A90" s="191" t="s">
        <v>57</v>
      </c>
      <c r="B90" s="191"/>
      <c r="C90" s="191"/>
      <c r="D90" s="191"/>
      <c r="E90" s="191"/>
    </row>
    <row r="91" spans="1:5" x14ac:dyDescent="0.2">
      <c r="A91" s="109" t="s">
        <v>0</v>
      </c>
      <c r="B91" s="207" t="s">
        <v>52</v>
      </c>
      <c r="C91" s="137"/>
      <c r="D91" s="129">
        <v>0</v>
      </c>
      <c r="E91" s="133">
        <f>SUM(E81,E89)*D91</f>
        <v>0</v>
      </c>
    </row>
    <row r="92" spans="1:5" ht="13.5" customHeight="1" x14ac:dyDescent="0.2">
      <c r="A92" s="215" t="s">
        <v>58</v>
      </c>
      <c r="B92" s="215"/>
      <c r="C92" s="215"/>
      <c r="D92" s="215"/>
      <c r="E92" s="215"/>
    </row>
    <row r="93" spans="1:5" x14ac:dyDescent="0.2">
      <c r="A93" s="109" t="s">
        <v>1</v>
      </c>
      <c r="B93" s="207" t="s">
        <v>121</v>
      </c>
      <c r="C93" s="137"/>
      <c r="D93" s="129">
        <v>0</v>
      </c>
      <c r="E93" s="133">
        <v>0</v>
      </c>
    </row>
    <row r="94" spans="1:5" x14ac:dyDescent="0.2">
      <c r="A94" s="207"/>
      <c r="B94" s="136"/>
      <c r="C94" s="136"/>
      <c r="D94" s="136"/>
      <c r="E94" s="137"/>
    </row>
    <row r="95" spans="1:5" ht="25.5" customHeight="1" x14ac:dyDescent="0.2">
      <c r="A95" s="191" t="s">
        <v>59</v>
      </c>
      <c r="B95" s="191"/>
      <c r="C95" s="191"/>
      <c r="D95" s="191"/>
      <c r="E95" s="191"/>
    </row>
    <row r="96" spans="1:5" x14ac:dyDescent="0.2">
      <c r="A96" s="106">
        <v>1</v>
      </c>
      <c r="B96" s="207" t="s">
        <v>60</v>
      </c>
      <c r="C96" s="136"/>
      <c r="D96" s="136"/>
      <c r="E96" s="137"/>
    </row>
    <row r="97" spans="1:6" x14ac:dyDescent="0.2">
      <c r="A97" s="110" t="s">
        <v>61</v>
      </c>
      <c r="B97" s="208" t="s">
        <v>62</v>
      </c>
      <c r="C97" s="209"/>
      <c r="D97" s="111">
        <v>0.03</v>
      </c>
      <c r="E97" s="112">
        <f>SUM(E81,E89,E91)*D97</f>
        <v>195.31046933817359</v>
      </c>
    </row>
    <row r="98" spans="1:6" x14ac:dyDescent="0.2">
      <c r="A98" s="113" t="s">
        <v>63</v>
      </c>
      <c r="B98" s="210" t="s">
        <v>64</v>
      </c>
      <c r="C98" s="211"/>
      <c r="D98" s="111">
        <v>6.4999999999999997E-3</v>
      </c>
      <c r="E98" s="112">
        <f>SUM(E81,E89,E91)*D98</f>
        <v>42.317268356604281</v>
      </c>
    </row>
    <row r="99" spans="1:6" ht="15" x14ac:dyDescent="0.2">
      <c r="A99" s="212"/>
      <c r="B99" s="213"/>
      <c r="C99" s="213"/>
      <c r="D99" s="213"/>
      <c r="E99" s="214"/>
    </row>
    <row r="100" spans="1:6" ht="15" x14ac:dyDescent="0.25">
      <c r="A100" s="106">
        <v>2</v>
      </c>
      <c r="B100" s="207" t="s">
        <v>65</v>
      </c>
      <c r="C100" s="136"/>
      <c r="D100" s="136"/>
      <c r="E100" s="137"/>
      <c r="F100" s="114"/>
    </row>
    <row r="101" spans="1:6" ht="15" x14ac:dyDescent="0.25">
      <c r="A101" s="113" t="s">
        <v>61</v>
      </c>
      <c r="B101" s="205" t="s">
        <v>66</v>
      </c>
      <c r="C101" s="206"/>
      <c r="D101" s="115">
        <v>0.05</v>
      </c>
      <c r="E101" s="116">
        <f>SUM(E81,E89,E91)*D101</f>
        <v>325.51744889695601</v>
      </c>
      <c r="F101" s="114"/>
    </row>
    <row r="102" spans="1:6" ht="15.75" customHeight="1" x14ac:dyDescent="0.25">
      <c r="A102" s="195" t="s">
        <v>67</v>
      </c>
      <c r="B102" s="195"/>
      <c r="C102" s="195"/>
      <c r="D102" s="195"/>
      <c r="E102" s="117">
        <f>SUM(E89,E91,E93)</f>
        <v>0</v>
      </c>
      <c r="F102" s="114"/>
    </row>
    <row r="103" spans="1:6" ht="25.5" customHeight="1" x14ac:dyDescent="0.25">
      <c r="A103" s="196"/>
      <c r="B103" s="196"/>
      <c r="C103" s="196"/>
      <c r="D103" s="196"/>
      <c r="E103" s="196"/>
      <c r="F103" s="118"/>
    </row>
    <row r="104" spans="1:6" ht="25.5" customHeight="1" x14ac:dyDescent="0.25">
      <c r="A104" s="200" t="s">
        <v>83</v>
      </c>
      <c r="B104" s="200"/>
      <c r="C104" s="200"/>
      <c r="D104" s="200" t="s">
        <v>56</v>
      </c>
      <c r="E104" s="200"/>
      <c r="F104" s="118"/>
    </row>
    <row r="105" spans="1:6" ht="25.5" customHeight="1" x14ac:dyDescent="0.25">
      <c r="A105" s="200" t="s">
        <v>68</v>
      </c>
      <c r="B105" s="200"/>
      <c r="C105" s="200"/>
      <c r="D105" s="202">
        <f>E76</f>
        <v>3356.08</v>
      </c>
      <c r="E105" s="202"/>
      <c r="F105" s="118"/>
    </row>
    <row r="106" spans="1:6" ht="25.5" customHeight="1" x14ac:dyDescent="0.25">
      <c r="A106" s="200" t="s">
        <v>69</v>
      </c>
      <c r="B106" s="200"/>
      <c r="C106" s="200"/>
      <c r="D106" s="204">
        <f>E77</f>
        <v>808.53600000000006</v>
      </c>
      <c r="E106" s="204"/>
      <c r="F106" s="118"/>
    </row>
    <row r="107" spans="1:6" ht="25.5" customHeight="1" x14ac:dyDescent="0.25">
      <c r="A107" s="200" t="s">
        <v>70</v>
      </c>
      <c r="B107" s="200"/>
      <c r="C107" s="200"/>
      <c r="D107" s="204">
        <f>E78</f>
        <v>133</v>
      </c>
      <c r="E107" s="204"/>
      <c r="F107" s="118"/>
    </row>
    <row r="108" spans="1:6" ht="25.5" customHeight="1" x14ac:dyDescent="0.25">
      <c r="A108" s="200" t="s">
        <v>81</v>
      </c>
      <c r="B108" s="200"/>
      <c r="C108" s="200"/>
      <c r="D108" s="204">
        <f>E79</f>
        <v>2212.7329779391198</v>
      </c>
      <c r="E108" s="204"/>
      <c r="F108" s="118"/>
    </row>
    <row r="109" spans="1:6" ht="25.5" customHeight="1" x14ac:dyDescent="0.25">
      <c r="A109" s="200" t="s">
        <v>67</v>
      </c>
      <c r="B109" s="200"/>
      <c r="C109" s="200"/>
      <c r="D109" s="204">
        <f>SUM(E89,E91,E93)</f>
        <v>0</v>
      </c>
      <c r="E109" s="204"/>
      <c r="F109" s="118"/>
    </row>
    <row r="110" spans="1:6" ht="25.5" customHeight="1" x14ac:dyDescent="0.25">
      <c r="A110" s="200" t="s">
        <v>71</v>
      </c>
      <c r="B110" s="200"/>
      <c r="C110" s="200"/>
      <c r="D110" s="204">
        <f>SUM(D105:D109)</f>
        <v>6510.3489779391202</v>
      </c>
      <c r="E110" s="204"/>
      <c r="F110" s="118"/>
    </row>
    <row r="111" spans="1:6" ht="25.5" customHeight="1" x14ac:dyDescent="0.25">
      <c r="A111" s="200" t="s">
        <v>72</v>
      </c>
      <c r="B111" s="200"/>
      <c r="C111" s="200"/>
      <c r="D111" s="203" t="s">
        <v>73</v>
      </c>
      <c r="E111" s="203"/>
      <c r="F111" s="118"/>
    </row>
    <row r="112" spans="1:6" ht="25.5" customHeight="1" x14ac:dyDescent="0.25">
      <c r="A112" s="201" t="s">
        <v>74</v>
      </c>
      <c r="B112" s="201"/>
      <c r="C112" s="119" t="s">
        <v>75</v>
      </c>
      <c r="D112" s="119" t="s">
        <v>76</v>
      </c>
      <c r="E112" s="119" t="s">
        <v>77</v>
      </c>
      <c r="F112" s="118"/>
    </row>
    <row r="113" spans="1:6" ht="25.5" customHeight="1" x14ac:dyDescent="0.25">
      <c r="A113" s="195" t="s">
        <v>78</v>
      </c>
      <c r="B113" s="195"/>
      <c r="C113" s="17">
        <v>2</v>
      </c>
      <c r="D113" s="120">
        <f>D110/C113</f>
        <v>3255.1744889695601</v>
      </c>
      <c r="E113" s="120">
        <f>D110</f>
        <v>6510.3489779391202</v>
      </c>
      <c r="F113" s="118"/>
    </row>
    <row r="114" spans="1:6" ht="25.5" customHeight="1" x14ac:dyDescent="0.25">
      <c r="A114" s="201" t="s">
        <v>79</v>
      </c>
      <c r="B114" s="201"/>
      <c r="C114" s="201"/>
      <c r="D114" s="198">
        <f>D110</f>
        <v>6510.3489779391202</v>
      </c>
      <c r="E114" s="199"/>
      <c r="F114" s="118"/>
    </row>
    <row r="115" spans="1:6" ht="25.5" customHeight="1" x14ac:dyDescent="0.25">
      <c r="A115" s="201" t="s">
        <v>80</v>
      </c>
      <c r="B115" s="201"/>
      <c r="C115" s="201"/>
      <c r="D115" s="197">
        <f>D114*12</f>
        <v>78124.187735269443</v>
      </c>
      <c r="E115" s="197"/>
      <c r="F115" s="118"/>
    </row>
    <row r="116" spans="1:6" ht="25.5" customHeight="1" x14ac:dyDescent="0.25">
      <c r="A116" s="121"/>
      <c r="B116" s="121"/>
      <c r="C116" s="121"/>
      <c r="D116" s="121"/>
      <c r="E116" s="121"/>
      <c r="F116" s="118"/>
    </row>
    <row r="117" spans="1:6" x14ac:dyDescent="0.2">
      <c r="A117" s="122"/>
      <c r="B117" s="174"/>
      <c r="C117" s="174"/>
      <c r="D117" s="174"/>
      <c r="E117" s="123"/>
    </row>
    <row r="118" spans="1:6" x14ac:dyDescent="0.2">
      <c r="A118" s="122"/>
      <c r="B118" s="174"/>
      <c r="C118" s="174"/>
      <c r="D118" s="174"/>
      <c r="E118" s="123"/>
    </row>
    <row r="119" spans="1:6" x14ac:dyDescent="0.2">
      <c r="A119" s="122"/>
      <c r="B119" s="174"/>
      <c r="C119" s="174"/>
      <c r="D119" s="174"/>
      <c r="E119" s="123"/>
    </row>
    <row r="120" spans="1:6" x14ac:dyDescent="0.2">
      <c r="A120" s="122"/>
      <c r="B120" s="9"/>
      <c r="C120" s="9"/>
      <c r="D120" s="124"/>
      <c r="E120" s="10"/>
    </row>
    <row r="121" spans="1:6" x14ac:dyDescent="0.2">
      <c r="A121" s="122"/>
      <c r="B121" s="9"/>
      <c r="C121" s="9"/>
      <c r="D121" s="11"/>
      <c r="E121" s="10"/>
    </row>
    <row r="122" spans="1:6" x14ac:dyDescent="0.2">
      <c r="A122" s="125"/>
      <c r="B122" s="125"/>
      <c r="C122" s="125"/>
      <c r="D122" s="125"/>
      <c r="E122" s="125"/>
    </row>
    <row r="123" spans="1:6" x14ac:dyDescent="0.2">
      <c r="A123" s="125"/>
      <c r="B123" s="125"/>
      <c r="C123" s="125"/>
      <c r="D123" s="125"/>
      <c r="E123" s="126"/>
    </row>
    <row r="124" spans="1:6" x14ac:dyDescent="0.2">
      <c r="A124" s="127"/>
      <c r="B124" s="127"/>
      <c r="C124" s="127"/>
      <c r="D124" s="127"/>
      <c r="E124" s="127"/>
    </row>
    <row r="125" spans="1:6" x14ac:dyDescent="0.2">
      <c r="A125" s="127"/>
      <c r="B125" s="127"/>
      <c r="C125" s="127"/>
      <c r="D125" s="127"/>
      <c r="E125" s="127"/>
    </row>
    <row r="126" spans="1:6" x14ac:dyDescent="0.2">
      <c r="A126" s="127"/>
      <c r="B126" s="127"/>
      <c r="C126" s="127"/>
      <c r="D126" s="127"/>
      <c r="E126" s="127"/>
    </row>
    <row r="127" spans="1:6" x14ac:dyDescent="0.2">
      <c r="A127" s="127"/>
      <c r="B127" s="127"/>
      <c r="C127" s="127"/>
      <c r="D127" s="127"/>
      <c r="E127" s="127"/>
    </row>
    <row r="128" spans="1:6" x14ac:dyDescent="0.2">
      <c r="A128" s="127"/>
      <c r="B128" s="127"/>
      <c r="C128" s="127"/>
      <c r="D128" s="127"/>
      <c r="E128" s="127"/>
    </row>
    <row r="129" spans="1:5" x14ac:dyDescent="0.2">
      <c r="A129" s="127"/>
      <c r="B129" s="127"/>
      <c r="C129" s="127"/>
      <c r="D129" s="127"/>
      <c r="E129" s="127"/>
    </row>
    <row r="130" spans="1:5" x14ac:dyDescent="0.2">
      <c r="A130" s="127"/>
      <c r="B130" s="127"/>
      <c r="C130" s="127"/>
      <c r="D130" s="127"/>
      <c r="E130" s="127"/>
    </row>
    <row r="131" spans="1:5" x14ac:dyDescent="0.2">
      <c r="A131" s="127"/>
      <c r="B131" s="127"/>
      <c r="C131" s="127"/>
      <c r="D131" s="127"/>
      <c r="E131" s="127"/>
    </row>
    <row r="132" spans="1:5" x14ac:dyDescent="0.2">
      <c r="A132" s="127"/>
      <c r="B132" s="127"/>
      <c r="C132" s="127"/>
      <c r="D132" s="127"/>
      <c r="E132" s="127"/>
    </row>
    <row r="133" spans="1:5" x14ac:dyDescent="0.2">
      <c r="A133" s="127"/>
      <c r="B133" s="127"/>
      <c r="C133" s="127"/>
      <c r="D133" s="127"/>
      <c r="E133" s="127"/>
    </row>
    <row r="134" spans="1:5" x14ac:dyDescent="0.2">
      <c r="A134" s="127"/>
      <c r="B134" s="127"/>
      <c r="C134" s="127"/>
      <c r="D134" s="127"/>
      <c r="E134" s="127"/>
    </row>
    <row r="135" spans="1:5" x14ac:dyDescent="0.2">
      <c r="A135" s="127"/>
      <c r="B135" s="127"/>
      <c r="C135" s="127"/>
      <c r="D135" s="127"/>
      <c r="E135" s="127"/>
    </row>
    <row r="136" spans="1:5" x14ac:dyDescent="0.2">
      <c r="A136" s="127"/>
      <c r="B136" s="127"/>
      <c r="C136" s="127"/>
      <c r="D136" s="127"/>
      <c r="E136" s="127"/>
    </row>
    <row r="137" spans="1:5" x14ac:dyDescent="0.2">
      <c r="A137" s="127"/>
      <c r="B137" s="127"/>
      <c r="C137" s="127"/>
      <c r="D137" s="127"/>
      <c r="E137" s="127"/>
    </row>
    <row r="138" spans="1:5" x14ac:dyDescent="0.2">
      <c r="A138" s="127"/>
      <c r="B138" s="127"/>
      <c r="C138" s="127"/>
      <c r="D138" s="127"/>
      <c r="E138" s="127"/>
    </row>
    <row r="139" spans="1:5" x14ac:dyDescent="0.2">
      <c r="A139" s="127"/>
      <c r="B139" s="127"/>
      <c r="C139" s="127"/>
      <c r="D139" s="127"/>
      <c r="E139" s="127"/>
    </row>
    <row r="140" spans="1:5" x14ac:dyDescent="0.2">
      <c r="A140" s="127"/>
      <c r="B140" s="127"/>
      <c r="C140" s="127"/>
      <c r="D140" s="127"/>
      <c r="E140" s="127"/>
    </row>
    <row r="141" spans="1:5" x14ac:dyDescent="0.2">
      <c r="A141" s="127"/>
      <c r="B141" s="127"/>
      <c r="C141" s="127"/>
      <c r="D141" s="127"/>
      <c r="E141" s="127"/>
    </row>
    <row r="142" spans="1:5" x14ac:dyDescent="0.2">
      <c r="A142" s="127"/>
      <c r="B142" s="127"/>
      <c r="C142" s="127"/>
      <c r="D142" s="127"/>
      <c r="E142" s="127"/>
    </row>
    <row r="143" spans="1:5" x14ac:dyDescent="0.2">
      <c r="A143" s="127"/>
      <c r="B143" s="127"/>
      <c r="C143" s="127"/>
      <c r="D143" s="127"/>
      <c r="E143" s="127"/>
    </row>
    <row r="144" spans="1:5" x14ac:dyDescent="0.2">
      <c r="A144" s="127"/>
      <c r="B144" s="127"/>
      <c r="C144" s="127"/>
      <c r="D144" s="127"/>
      <c r="E144" s="127"/>
    </row>
    <row r="145" spans="1:5" x14ac:dyDescent="0.2">
      <c r="A145" s="127"/>
      <c r="B145" s="127"/>
      <c r="C145" s="127"/>
      <c r="D145" s="127"/>
      <c r="E145" s="127"/>
    </row>
    <row r="146" spans="1:5" x14ac:dyDescent="0.2">
      <c r="A146" s="127"/>
      <c r="B146" s="127"/>
      <c r="C146" s="127"/>
      <c r="D146" s="127"/>
      <c r="E146" s="127"/>
    </row>
    <row r="147" spans="1:5" x14ac:dyDescent="0.2">
      <c r="A147" s="127"/>
      <c r="B147" s="127"/>
      <c r="C147" s="127"/>
      <c r="D147" s="127"/>
      <c r="E147" s="127"/>
    </row>
    <row r="148" spans="1:5" x14ac:dyDescent="0.2">
      <c r="A148" s="127"/>
      <c r="B148" s="127"/>
      <c r="C148" s="127"/>
      <c r="D148" s="127"/>
      <c r="E148" s="127"/>
    </row>
    <row r="149" spans="1:5" x14ac:dyDescent="0.2">
      <c r="A149" s="127"/>
      <c r="B149" s="127"/>
      <c r="C149" s="127"/>
      <c r="D149" s="127"/>
      <c r="E149" s="127"/>
    </row>
    <row r="150" spans="1:5" x14ac:dyDescent="0.2">
      <c r="A150" s="127"/>
      <c r="B150" s="127"/>
      <c r="C150" s="127"/>
      <c r="D150" s="127"/>
      <c r="E150" s="127"/>
    </row>
    <row r="151" spans="1:5" x14ac:dyDescent="0.2">
      <c r="A151" s="127"/>
      <c r="B151" s="127"/>
      <c r="C151" s="127"/>
      <c r="D151" s="127"/>
      <c r="E151" s="127"/>
    </row>
    <row r="152" spans="1:5" x14ac:dyDescent="0.2">
      <c r="A152" s="127"/>
      <c r="B152" s="127"/>
      <c r="C152" s="127"/>
      <c r="D152" s="127"/>
      <c r="E152" s="127"/>
    </row>
    <row r="153" spans="1:5" x14ac:dyDescent="0.2">
      <c r="A153" s="127"/>
      <c r="B153" s="127"/>
      <c r="C153" s="127"/>
      <c r="D153" s="127"/>
      <c r="E153" s="127"/>
    </row>
    <row r="154" spans="1:5" x14ac:dyDescent="0.2">
      <c r="A154" s="127"/>
      <c r="B154" s="127"/>
      <c r="C154" s="127"/>
      <c r="D154" s="127"/>
      <c r="E154" s="127"/>
    </row>
    <row r="155" spans="1:5" x14ac:dyDescent="0.2">
      <c r="A155" s="127"/>
      <c r="B155" s="127"/>
      <c r="C155" s="127"/>
      <c r="D155" s="127"/>
      <c r="E155" s="127"/>
    </row>
    <row r="156" spans="1:5" x14ac:dyDescent="0.2">
      <c r="A156" s="127"/>
      <c r="B156" s="127"/>
      <c r="C156" s="127"/>
      <c r="D156" s="127"/>
      <c r="E156" s="127"/>
    </row>
    <row r="157" spans="1:5" x14ac:dyDescent="0.2">
      <c r="A157" s="127"/>
      <c r="B157" s="127"/>
      <c r="C157" s="127"/>
      <c r="D157" s="127"/>
      <c r="E157" s="127"/>
    </row>
    <row r="158" spans="1:5" x14ac:dyDescent="0.2">
      <c r="A158" s="127"/>
      <c r="B158" s="127"/>
      <c r="C158" s="127"/>
      <c r="D158" s="127"/>
      <c r="E158" s="127"/>
    </row>
    <row r="159" spans="1:5" x14ac:dyDescent="0.2">
      <c r="A159" s="127"/>
      <c r="B159" s="127"/>
      <c r="C159" s="127"/>
      <c r="D159" s="127"/>
      <c r="E159" s="127"/>
    </row>
    <row r="160" spans="1:5" x14ac:dyDescent="0.2">
      <c r="A160" s="127"/>
      <c r="B160" s="127"/>
      <c r="C160" s="127"/>
      <c r="D160" s="127"/>
      <c r="E160" s="127"/>
    </row>
    <row r="161" spans="1:5" x14ac:dyDescent="0.2">
      <c r="A161" s="127"/>
      <c r="B161" s="127"/>
      <c r="C161" s="127"/>
      <c r="D161" s="127"/>
      <c r="E161" s="127"/>
    </row>
    <row r="162" spans="1:5" x14ac:dyDescent="0.2">
      <c r="A162" s="127"/>
      <c r="B162" s="127"/>
      <c r="C162" s="127"/>
      <c r="D162" s="127"/>
      <c r="E162" s="127"/>
    </row>
    <row r="163" spans="1:5" x14ac:dyDescent="0.2">
      <c r="A163" s="127"/>
      <c r="B163" s="127"/>
      <c r="C163" s="127"/>
      <c r="D163" s="127"/>
      <c r="E163" s="127"/>
    </row>
    <row r="164" spans="1:5" x14ac:dyDescent="0.2">
      <c r="A164" s="127"/>
      <c r="B164" s="127"/>
      <c r="C164" s="127"/>
      <c r="D164" s="127"/>
      <c r="E164" s="127"/>
    </row>
    <row r="165" spans="1:5" x14ac:dyDescent="0.2">
      <c r="A165" s="127"/>
      <c r="B165" s="127"/>
      <c r="C165" s="127"/>
      <c r="D165" s="127"/>
      <c r="E165" s="127"/>
    </row>
    <row r="166" spans="1:5" x14ac:dyDescent="0.2">
      <c r="A166" s="127"/>
      <c r="B166" s="127"/>
      <c r="C166" s="127"/>
      <c r="D166" s="127"/>
      <c r="E166" s="127"/>
    </row>
    <row r="167" spans="1:5" x14ac:dyDescent="0.2">
      <c r="A167" s="127"/>
      <c r="B167" s="127"/>
      <c r="C167" s="127"/>
      <c r="D167" s="127"/>
      <c r="E167" s="127"/>
    </row>
    <row r="168" spans="1:5" x14ac:dyDescent="0.2">
      <c r="A168" s="127"/>
      <c r="B168" s="127"/>
      <c r="C168" s="127"/>
      <c r="D168" s="127"/>
      <c r="E168" s="127"/>
    </row>
    <row r="169" spans="1:5" x14ac:dyDescent="0.2">
      <c r="A169" s="127"/>
      <c r="B169" s="127"/>
      <c r="C169" s="127"/>
      <c r="D169" s="127"/>
      <c r="E169" s="127"/>
    </row>
    <row r="170" spans="1:5" x14ac:dyDescent="0.2">
      <c r="A170" s="127"/>
      <c r="B170" s="127"/>
      <c r="C170" s="127"/>
      <c r="D170" s="127"/>
      <c r="E170" s="127"/>
    </row>
    <row r="171" spans="1:5" x14ac:dyDescent="0.2">
      <c r="A171" s="127"/>
      <c r="B171" s="127"/>
      <c r="C171" s="127"/>
      <c r="D171" s="127"/>
      <c r="E171" s="127"/>
    </row>
    <row r="172" spans="1:5" x14ac:dyDescent="0.2">
      <c r="A172" s="127"/>
      <c r="B172" s="127"/>
      <c r="C172" s="127"/>
      <c r="D172" s="127"/>
      <c r="E172" s="127"/>
    </row>
    <row r="173" spans="1:5" x14ac:dyDescent="0.2">
      <c r="A173" s="127"/>
      <c r="B173" s="127"/>
      <c r="C173" s="127"/>
      <c r="D173" s="127"/>
      <c r="E173" s="127"/>
    </row>
    <row r="174" spans="1:5" x14ac:dyDescent="0.2">
      <c r="A174" s="127"/>
      <c r="B174" s="127"/>
      <c r="C174" s="127"/>
      <c r="D174" s="127"/>
      <c r="E174" s="127"/>
    </row>
    <row r="175" spans="1:5" x14ac:dyDescent="0.2">
      <c r="A175" s="127"/>
      <c r="B175" s="127"/>
      <c r="C175" s="127"/>
      <c r="D175" s="127"/>
      <c r="E175" s="127"/>
    </row>
    <row r="176" spans="1:5" x14ac:dyDescent="0.2">
      <c r="A176" s="127"/>
      <c r="B176" s="127"/>
      <c r="C176" s="127"/>
      <c r="D176" s="127"/>
      <c r="E176" s="127"/>
    </row>
    <row r="177" spans="1:5" x14ac:dyDescent="0.2">
      <c r="A177" s="127"/>
      <c r="B177" s="127"/>
      <c r="C177" s="127"/>
      <c r="D177" s="127"/>
      <c r="E177" s="127"/>
    </row>
    <row r="178" spans="1:5" x14ac:dyDescent="0.2">
      <c r="A178" s="127"/>
      <c r="B178" s="127"/>
      <c r="C178" s="127"/>
      <c r="D178" s="127"/>
      <c r="E178" s="127"/>
    </row>
    <row r="179" spans="1:5" x14ac:dyDescent="0.2">
      <c r="A179" s="127"/>
      <c r="B179" s="127"/>
      <c r="C179" s="127"/>
      <c r="D179" s="127"/>
      <c r="E179" s="127"/>
    </row>
    <row r="180" spans="1:5" x14ac:dyDescent="0.2">
      <c r="A180" s="127"/>
      <c r="B180" s="127"/>
      <c r="C180" s="127"/>
      <c r="D180" s="127"/>
      <c r="E180" s="127"/>
    </row>
    <row r="181" spans="1:5" x14ac:dyDescent="0.2">
      <c r="A181" s="127"/>
      <c r="B181" s="127"/>
      <c r="C181" s="127"/>
      <c r="D181" s="127"/>
      <c r="E181" s="127"/>
    </row>
    <row r="182" spans="1:5" x14ac:dyDescent="0.2">
      <c r="A182" s="127"/>
      <c r="B182" s="127"/>
      <c r="C182" s="127"/>
      <c r="D182" s="127"/>
      <c r="E182" s="127"/>
    </row>
    <row r="183" spans="1:5" x14ac:dyDescent="0.2">
      <c r="A183" s="127"/>
      <c r="B183" s="127"/>
      <c r="C183" s="127"/>
      <c r="D183" s="127"/>
      <c r="E183" s="127"/>
    </row>
    <row r="184" spans="1:5" x14ac:dyDescent="0.2">
      <c r="A184" s="127"/>
      <c r="B184" s="127"/>
      <c r="C184" s="127"/>
      <c r="D184" s="127"/>
      <c r="E184" s="127"/>
    </row>
    <row r="185" spans="1:5" x14ac:dyDescent="0.2">
      <c r="A185" s="127"/>
      <c r="B185" s="127"/>
      <c r="C185" s="127"/>
      <c r="D185" s="127"/>
      <c r="E185" s="127"/>
    </row>
    <row r="186" spans="1:5" x14ac:dyDescent="0.2">
      <c r="A186" s="127"/>
      <c r="B186" s="127"/>
      <c r="C186" s="127"/>
      <c r="D186" s="127"/>
      <c r="E186" s="127"/>
    </row>
    <row r="187" spans="1:5" x14ac:dyDescent="0.2">
      <c r="A187" s="127"/>
      <c r="B187" s="127"/>
      <c r="C187" s="127"/>
      <c r="D187" s="127"/>
      <c r="E187" s="127"/>
    </row>
    <row r="188" spans="1:5" x14ac:dyDescent="0.2">
      <c r="A188" s="127"/>
      <c r="B188" s="127"/>
      <c r="C188" s="127"/>
      <c r="D188" s="127"/>
      <c r="E188" s="127"/>
    </row>
    <row r="189" spans="1:5" x14ac:dyDescent="0.2">
      <c r="A189" s="127"/>
      <c r="B189" s="127"/>
      <c r="C189" s="127"/>
      <c r="D189" s="127"/>
      <c r="E189" s="127"/>
    </row>
    <row r="190" spans="1:5" x14ac:dyDescent="0.2">
      <c r="A190" s="127"/>
      <c r="B190" s="127"/>
      <c r="C190" s="127"/>
      <c r="D190" s="127"/>
      <c r="E190" s="127"/>
    </row>
    <row r="191" spans="1:5" x14ac:dyDescent="0.2">
      <c r="A191" s="127"/>
      <c r="B191" s="127"/>
      <c r="C191" s="127"/>
      <c r="D191" s="127"/>
      <c r="E191" s="127"/>
    </row>
    <row r="192" spans="1:5" x14ac:dyDescent="0.2">
      <c r="A192" s="127"/>
      <c r="B192" s="127"/>
      <c r="C192" s="127"/>
      <c r="D192" s="127"/>
      <c r="E192" s="127"/>
    </row>
    <row r="193" spans="1:5" x14ac:dyDescent="0.2">
      <c r="A193" s="127"/>
      <c r="B193" s="127"/>
      <c r="C193" s="127"/>
      <c r="D193" s="127"/>
      <c r="E193" s="127"/>
    </row>
    <row r="194" spans="1:5" x14ac:dyDescent="0.2">
      <c r="A194" s="127"/>
      <c r="B194" s="127"/>
      <c r="C194" s="127"/>
      <c r="D194" s="127"/>
      <c r="E194" s="127"/>
    </row>
    <row r="195" spans="1:5" x14ac:dyDescent="0.2">
      <c r="A195" s="127"/>
      <c r="B195" s="127"/>
      <c r="C195" s="127"/>
      <c r="D195" s="127"/>
      <c r="E195" s="127"/>
    </row>
    <row r="196" spans="1:5" x14ac:dyDescent="0.2">
      <c r="A196" s="127"/>
      <c r="B196" s="127"/>
      <c r="C196" s="127"/>
      <c r="D196" s="127"/>
      <c r="E196" s="127"/>
    </row>
    <row r="197" spans="1:5" x14ac:dyDescent="0.2">
      <c r="A197" s="127"/>
      <c r="B197" s="127"/>
      <c r="C197" s="127"/>
      <c r="D197" s="127"/>
      <c r="E197" s="127"/>
    </row>
    <row r="198" spans="1:5" x14ac:dyDescent="0.2">
      <c r="A198" s="127"/>
      <c r="B198" s="127"/>
      <c r="C198" s="127"/>
      <c r="D198" s="127"/>
      <c r="E198" s="127"/>
    </row>
    <row r="199" spans="1:5" x14ac:dyDescent="0.2">
      <c r="A199" s="127"/>
      <c r="B199" s="127"/>
      <c r="C199" s="127"/>
      <c r="D199" s="127"/>
      <c r="E199" s="127"/>
    </row>
    <row r="200" spans="1:5" x14ac:dyDescent="0.2">
      <c r="A200" s="127"/>
      <c r="B200" s="127"/>
      <c r="C200" s="127"/>
      <c r="D200" s="127"/>
      <c r="E200" s="127"/>
    </row>
    <row r="201" spans="1:5" x14ac:dyDescent="0.2">
      <c r="A201" s="127"/>
      <c r="B201" s="127"/>
      <c r="C201" s="127"/>
      <c r="D201" s="127"/>
      <c r="E201" s="127"/>
    </row>
    <row r="202" spans="1:5" x14ac:dyDescent="0.2">
      <c r="A202" s="127"/>
      <c r="B202" s="127"/>
      <c r="C202" s="127"/>
      <c r="D202" s="127"/>
      <c r="E202" s="127"/>
    </row>
    <row r="203" spans="1:5" x14ac:dyDescent="0.2">
      <c r="A203" s="127"/>
      <c r="B203" s="127"/>
      <c r="C203" s="127"/>
      <c r="D203" s="127"/>
      <c r="E203" s="127"/>
    </row>
    <row r="204" spans="1:5" x14ac:dyDescent="0.2">
      <c r="A204" s="127"/>
      <c r="B204" s="127"/>
      <c r="C204" s="127"/>
      <c r="D204" s="127"/>
      <c r="E204" s="127"/>
    </row>
    <row r="205" spans="1:5" x14ac:dyDescent="0.2">
      <c r="A205" s="127"/>
      <c r="B205" s="127"/>
      <c r="C205" s="127"/>
      <c r="D205" s="127"/>
      <c r="E205" s="127"/>
    </row>
    <row r="206" spans="1:5" x14ac:dyDescent="0.2">
      <c r="A206" s="127"/>
      <c r="B206" s="127"/>
      <c r="C206" s="127"/>
      <c r="D206" s="127"/>
      <c r="E206" s="127"/>
    </row>
    <row r="207" spans="1:5" x14ac:dyDescent="0.2">
      <c r="A207" s="127"/>
      <c r="B207" s="127"/>
      <c r="C207" s="127"/>
      <c r="D207" s="127"/>
      <c r="E207" s="127"/>
    </row>
    <row r="208" spans="1:5" x14ac:dyDescent="0.2">
      <c r="A208" s="127"/>
      <c r="B208" s="127"/>
      <c r="C208" s="127"/>
      <c r="D208" s="127"/>
      <c r="E208" s="127"/>
    </row>
    <row r="209" spans="1:5" x14ac:dyDescent="0.2">
      <c r="A209" s="127"/>
      <c r="B209" s="127"/>
      <c r="C209" s="127"/>
      <c r="D209" s="127"/>
      <c r="E209" s="127"/>
    </row>
    <row r="210" spans="1:5" x14ac:dyDescent="0.2">
      <c r="A210" s="127"/>
      <c r="B210" s="127"/>
      <c r="C210" s="127"/>
      <c r="D210" s="127"/>
      <c r="E210" s="127"/>
    </row>
    <row r="211" spans="1:5" x14ac:dyDescent="0.2">
      <c r="A211" s="127"/>
      <c r="B211" s="127"/>
      <c r="C211" s="127"/>
      <c r="D211" s="127"/>
      <c r="E211" s="127"/>
    </row>
    <row r="212" spans="1:5" x14ac:dyDescent="0.2">
      <c r="A212" s="127"/>
      <c r="B212" s="127"/>
      <c r="C212" s="127"/>
      <c r="D212" s="127"/>
      <c r="E212" s="127"/>
    </row>
    <row r="213" spans="1:5" x14ac:dyDescent="0.2">
      <c r="A213" s="127"/>
      <c r="B213" s="127"/>
      <c r="C213" s="127"/>
      <c r="D213" s="127"/>
      <c r="E213" s="127"/>
    </row>
    <row r="214" spans="1:5" x14ac:dyDescent="0.2">
      <c r="A214" s="127"/>
      <c r="B214" s="127"/>
      <c r="C214" s="127"/>
      <c r="D214" s="127"/>
      <c r="E214" s="127"/>
    </row>
    <row r="215" spans="1:5" x14ac:dyDescent="0.2">
      <c r="A215" s="127"/>
      <c r="B215" s="127"/>
      <c r="C215" s="127"/>
      <c r="D215" s="127"/>
      <c r="E215" s="127"/>
    </row>
    <row r="216" spans="1:5" x14ac:dyDescent="0.2">
      <c r="A216" s="127"/>
      <c r="B216" s="127"/>
      <c r="C216" s="127"/>
      <c r="D216" s="127"/>
      <c r="E216" s="127"/>
    </row>
    <row r="217" spans="1:5" x14ac:dyDescent="0.2">
      <c r="A217" s="127"/>
      <c r="B217" s="127"/>
      <c r="C217" s="127"/>
      <c r="D217" s="127"/>
      <c r="E217" s="127"/>
    </row>
    <row r="218" spans="1:5" x14ac:dyDescent="0.2">
      <c r="A218" s="127"/>
      <c r="B218" s="127"/>
      <c r="C218" s="127"/>
      <c r="D218" s="127"/>
      <c r="E218" s="127"/>
    </row>
    <row r="219" spans="1:5" x14ac:dyDescent="0.2">
      <c r="A219" s="127"/>
      <c r="B219" s="127"/>
      <c r="C219" s="127"/>
      <c r="D219" s="127"/>
      <c r="E219" s="127"/>
    </row>
    <row r="220" spans="1:5" x14ac:dyDescent="0.2">
      <c r="A220" s="127"/>
      <c r="B220" s="127"/>
      <c r="C220" s="127"/>
      <c r="D220" s="127"/>
      <c r="E220" s="127"/>
    </row>
    <row r="221" spans="1:5" x14ac:dyDescent="0.2">
      <c r="A221" s="127"/>
      <c r="B221" s="127"/>
      <c r="C221" s="127"/>
      <c r="D221" s="127"/>
      <c r="E221" s="127"/>
    </row>
    <row r="222" spans="1:5" x14ac:dyDescent="0.2">
      <c r="A222" s="127"/>
      <c r="B222" s="127"/>
      <c r="C222" s="127"/>
      <c r="D222" s="127"/>
      <c r="E222" s="127"/>
    </row>
    <row r="223" spans="1:5" x14ac:dyDescent="0.2">
      <c r="A223" s="127"/>
      <c r="B223" s="127"/>
      <c r="C223" s="127"/>
      <c r="D223" s="127"/>
      <c r="E223" s="127"/>
    </row>
    <row r="224" spans="1:5" x14ac:dyDescent="0.2">
      <c r="A224" s="127"/>
      <c r="B224" s="127"/>
      <c r="C224" s="127"/>
      <c r="D224" s="127"/>
      <c r="E224" s="127"/>
    </row>
    <row r="225" spans="1:5" x14ac:dyDescent="0.2">
      <c r="A225" s="127"/>
      <c r="B225" s="127"/>
      <c r="C225" s="127"/>
      <c r="D225" s="127"/>
      <c r="E225" s="127"/>
    </row>
    <row r="226" spans="1:5" x14ac:dyDescent="0.2">
      <c r="A226" s="127"/>
      <c r="B226" s="127"/>
      <c r="C226" s="127"/>
      <c r="D226" s="127"/>
      <c r="E226" s="127"/>
    </row>
    <row r="227" spans="1:5" x14ac:dyDescent="0.2">
      <c r="A227" s="127"/>
      <c r="B227" s="127"/>
      <c r="C227" s="127"/>
      <c r="D227" s="127"/>
      <c r="E227" s="127"/>
    </row>
    <row r="228" spans="1:5" x14ac:dyDescent="0.2">
      <c r="A228" s="127"/>
      <c r="B228" s="127"/>
      <c r="C228" s="127"/>
      <c r="D228" s="127"/>
      <c r="E228" s="127"/>
    </row>
    <row r="229" spans="1:5" x14ac:dyDescent="0.2">
      <c r="A229" s="127"/>
      <c r="B229" s="127"/>
      <c r="C229" s="127"/>
      <c r="D229" s="127"/>
      <c r="E229" s="127"/>
    </row>
    <row r="230" spans="1:5" x14ac:dyDescent="0.2">
      <c r="A230" s="127"/>
      <c r="B230" s="127"/>
      <c r="C230" s="127"/>
      <c r="D230" s="127"/>
      <c r="E230" s="127"/>
    </row>
    <row r="231" spans="1:5" x14ac:dyDescent="0.2">
      <c r="A231" s="127"/>
      <c r="B231" s="127"/>
      <c r="C231" s="127"/>
      <c r="D231" s="127"/>
      <c r="E231" s="127"/>
    </row>
    <row r="232" spans="1:5" x14ac:dyDescent="0.2">
      <c r="A232" s="127"/>
      <c r="B232" s="127"/>
      <c r="C232" s="127"/>
      <c r="D232" s="127"/>
      <c r="E232" s="127"/>
    </row>
    <row r="233" spans="1:5" x14ac:dyDescent="0.2">
      <c r="A233" s="127"/>
      <c r="B233" s="127"/>
      <c r="C233" s="127"/>
      <c r="D233" s="127"/>
      <c r="E233" s="127"/>
    </row>
    <row r="234" spans="1:5" x14ac:dyDescent="0.2">
      <c r="A234" s="127"/>
      <c r="B234" s="127"/>
      <c r="C234" s="127"/>
      <c r="D234" s="127"/>
      <c r="E234" s="127"/>
    </row>
    <row r="235" spans="1:5" x14ac:dyDescent="0.2">
      <c r="A235" s="127"/>
      <c r="B235" s="127"/>
      <c r="C235" s="127"/>
      <c r="D235" s="127"/>
      <c r="E235" s="127"/>
    </row>
    <row r="236" spans="1:5" x14ac:dyDescent="0.2">
      <c r="A236" s="127"/>
      <c r="B236" s="127"/>
      <c r="C236" s="127"/>
      <c r="D236" s="127"/>
      <c r="E236" s="127"/>
    </row>
    <row r="237" spans="1:5" x14ac:dyDescent="0.2">
      <c r="A237" s="127"/>
      <c r="B237" s="127"/>
      <c r="C237" s="127"/>
      <c r="D237" s="127"/>
      <c r="E237" s="127"/>
    </row>
    <row r="238" spans="1:5" x14ac:dyDescent="0.2">
      <c r="A238" s="127"/>
      <c r="B238" s="127"/>
      <c r="C238" s="127"/>
      <c r="D238" s="127"/>
      <c r="E238" s="127"/>
    </row>
    <row r="239" spans="1:5" x14ac:dyDescent="0.2">
      <c r="A239" s="127"/>
      <c r="B239" s="127"/>
      <c r="C239" s="127"/>
      <c r="D239" s="127"/>
      <c r="E239" s="127"/>
    </row>
    <row r="240" spans="1:5" x14ac:dyDescent="0.2">
      <c r="A240" s="127"/>
      <c r="B240" s="127"/>
      <c r="C240" s="127"/>
      <c r="D240" s="127"/>
      <c r="E240" s="127"/>
    </row>
    <row r="241" spans="1:5" x14ac:dyDescent="0.2">
      <c r="A241" s="127"/>
      <c r="B241" s="127"/>
      <c r="C241" s="127"/>
      <c r="D241" s="127"/>
      <c r="E241" s="127"/>
    </row>
    <row r="242" spans="1:5" x14ac:dyDescent="0.2">
      <c r="A242" s="127"/>
      <c r="B242" s="127"/>
      <c r="C242" s="127"/>
      <c r="D242" s="127"/>
      <c r="E242" s="127"/>
    </row>
    <row r="243" spans="1:5" x14ac:dyDescent="0.2">
      <c r="A243" s="127"/>
      <c r="B243" s="127"/>
      <c r="C243" s="127"/>
      <c r="D243" s="127"/>
      <c r="E243" s="127"/>
    </row>
    <row r="244" spans="1:5" x14ac:dyDescent="0.2">
      <c r="A244" s="127"/>
      <c r="B244" s="127"/>
      <c r="C244" s="127"/>
      <c r="D244" s="127"/>
      <c r="E244" s="127"/>
    </row>
    <row r="245" spans="1:5" x14ac:dyDescent="0.2">
      <c r="A245" s="127"/>
      <c r="B245" s="127"/>
      <c r="C245" s="127"/>
      <c r="D245" s="127"/>
      <c r="E245" s="127"/>
    </row>
    <row r="246" spans="1:5" x14ac:dyDescent="0.2">
      <c r="A246" s="127"/>
      <c r="B246" s="127"/>
      <c r="C246" s="127"/>
      <c r="D246" s="127"/>
      <c r="E246" s="127"/>
    </row>
    <row r="247" spans="1:5" x14ac:dyDescent="0.2">
      <c r="A247" s="127"/>
      <c r="B247" s="127"/>
      <c r="C247" s="127"/>
      <c r="D247" s="127"/>
      <c r="E247" s="127"/>
    </row>
    <row r="248" spans="1:5" x14ac:dyDescent="0.2">
      <c r="A248" s="127"/>
      <c r="B248" s="127"/>
      <c r="C248" s="127"/>
      <c r="D248" s="127"/>
      <c r="E248" s="127"/>
    </row>
    <row r="249" spans="1:5" x14ac:dyDescent="0.2">
      <c r="A249" s="127"/>
      <c r="B249" s="127"/>
      <c r="C249" s="127"/>
      <c r="D249" s="127"/>
      <c r="E249" s="127"/>
    </row>
    <row r="250" spans="1:5" x14ac:dyDescent="0.2">
      <c r="A250" s="127"/>
      <c r="B250" s="127"/>
      <c r="C250" s="127"/>
      <c r="D250" s="127"/>
      <c r="E250" s="127"/>
    </row>
    <row r="251" spans="1:5" x14ac:dyDescent="0.2">
      <c r="A251" s="127"/>
      <c r="B251" s="127"/>
      <c r="C251" s="127"/>
      <c r="D251" s="127"/>
      <c r="E251" s="127"/>
    </row>
    <row r="252" spans="1:5" x14ac:dyDescent="0.2">
      <c r="A252" s="127"/>
      <c r="B252" s="127"/>
      <c r="C252" s="127"/>
      <c r="D252" s="127"/>
      <c r="E252" s="127"/>
    </row>
    <row r="253" spans="1:5" x14ac:dyDescent="0.2">
      <c r="A253" s="127"/>
      <c r="B253" s="127"/>
      <c r="C253" s="127"/>
      <c r="D253" s="127"/>
      <c r="E253" s="127"/>
    </row>
    <row r="254" spans="1:5" x14ac:dyDescent="0.2">
      <c r="A254" s="127"/>
      <c r="B254" s="127"/>
      <c r="C254" s="127"/>
      <c r="D254" s="127"/>
      <c r="E254" s="127"/>
    </row>
    <row r="255" spans="1:5" x14ac:dyDescent="0.2">
      <c r="A255" s="127"/>
      <c r="B255" s="127"/>
      <c r="C255" s="127"/>
      <c r="D255" s="127"/>
      <c r="E255" s="127"/>
    </row>
    <row r="256" spans="1:5" x14ac:dyDescent="0.2">
      <c r="A256" s="127"/>
      <c r="B256" s="127"/>
      <c r="C256" s="127"/>
      <c r="D256" s="127"/>
      <c r="E256" s="127"/>
    </row>
    <row r="257" spans="1:5" x14ac:dyDescent="0.2">
      <c r="A257" s="127"/>
      <c r="B257" s="127"/>
      <c r="C257" s="127"/>
      <c r="D257" s="127"/>
      <c r="E257" s="127"/>
    </row>
    <row r="258" spans="1:5" x14ac:dyDescent="0.2">
      <c r="A258" s="127"/>
      <c r="B258" s="127"/>
      <c r="C258" s="127"/>
      <c r="D258" s="127"/>
      <c r="E258" s="127"/>
    </row>
    <row r="259" spans="1:5" x14ac:dyDescent="0.2">
      <c r="A259" s="127"/>
      <c r="B259" s="127"/>
      <c r="C259" s="127"/>
      <c r="D259" s="127"/>
      <c r="E259" s="127"/>
    </row>
    <row r="260" spans="1:5" x14ac:dyDescent="0.2">
      <c r="A260" s="127"/>
      <c r="B260" s="127"/>
      <c r="C260" s="127"/>
      <c r="D260" s="127"/>
      <c r="E260" s="127"/>
    </row>
    <row r="261" spans="1:5" x14ac:dyDescent="0.2">
      <c r="A261" s="127"/>
      <c r="B261" s="127"/>
      <c r="C261" s="127"/>
      <c r="D261" s="127"/>
      <c r="E261" s="127"/>
    </row>
    <row r="262" spans="1:5" x14ac:dyDescent="0.2">
      <c r="A262" s="127"/>
      <c r="B262" s="127"/>
      <c r="C262" s="127"/>
      <c r="D262" s="127"/>
      <c r="E262" s="127"/>
    </row>
    <row r="263" spans="1:5" x14ac:dyDescent="0.2">
      <c r="A263" s="127"/>
      <c r="B263" s="127"/>
      <c r="C263" s="127"/>
      <c r="D263" s="127"/>
      <c r="E263" s="127"/>
    </row>
    <row r="264" spans="1:5" x14ac:dyDescent="0.2">
      <c r="A264" s="127"/>
      <c r="B264" s="127"/>
      <c r="C264" s="127"/>
      <c r="D264" s="127"/>
      <c r="E264" s="127"/>
    </row>
    <row r="265" spans="1:5" x14ac:dyDescent="0.2">
      <c r="A265" s="127"/>
      <c r="B265" s="127"/>
      <c r="C265" s="127"/>
      <c r="D265" s="127"/>
      <c r="E265" s="127"/>
    </row>
    <row r="266" spans="1:5" x14ac:dyDescent="0.2">
      <c r="A266" s="127"/>
      <c r="B266" s="127"/>
      <c r="C266" s="127"/>
      <c r="D266" s="127"/>
      <c r="E266" s="127"/>
    </row>
    <row r="267" spans="1:5" x14ac:dyDescent="0.2">
      <c r="A267" s="127"/>
      <c r="B267" s="127"/>
      <c r="C267" s="127"/>
      <c r="D267" s="127"/>
      <c r="E267" s="127"/>
    </row>
    <row r="268" spans="1:5" x14ac:dyDescent="0.2">
      <c r="A268" s="127"/>
      <c r="B268" s="127"/>
      <c r="C268" s="127"/>
      <c r="D268" s="127"/>
      <c r="E268" s="127"/>
    </row>
    <row r="269" spans="1:5" x14ac:dyDescent="0.2">
      <c r="A269" s="127"/>
      <c r="B269" s="127"/>
      <c r="C269" s="127"/>
      <c r="D269" s="127"/>
      <c r="E269" s="127"/>
    </row>
    <row r="270" spans="1:5" x14ac:dyDescent="0.2">
      <c r="A270" s="127"/>
      <c r="B270" s="127"/>
      <c r="C270" s="127"/>
      <c r="D270" s="127"/>
      <c r="E270" s="127"/>
    </row>
    <row r="271" spans="1:5" x14ac:dyDescent="0.2">
      <c r="A271" s="127"/>
      <c r="B271" s="127"/>
      <c r="C271" s="127"/>
      <c r="D271" s="127"/>
      <c r="E271" s="127"/>
    </row>
    <row r="272" spans="1:5" x14ac:dyDescent="0.2">
      <c r="A272" s="127"/>
      <c r="B272" s="127"/>
      <c r="C272" s="127"/>
      <c r="D272" s="127"/>
      <c r="E272" s="127"/>
    </row>
    <row r="273" spans="1:5" x14ac:dyDescent="0.2">
      <c r="A273" s="127"/>
      <c r="B273" s="127"/>
      <c r="C273" s="127"/>
      <c r="D273" s="127"/>
      <c r="E273" s="127"/>
    </row>
    <row r="274" spans="1:5" x14ac:dyDescent="0.2">
      <c r="A274" s="127"/>
      <c r="B274" s="127"/>
      <c r="C274" s="127"/>
      <c r="D274" s="127"/>
      <c r="E274" s="127"/>
    </row>
    <row r="275" spans="1:5" x14ac:dyDescent="0.2">
      <c r="A275" s="127"/>
      <c r="B275" s="127"/>
      <c r="C275" s="127"/>
      <c r="D275" s="127"/>
      <c r="E275" s="127"/>
    </row>
    <row r="276" spans="1:5" x14ac:dyDescent="0.2">
      <c r="A276" s="127"/>
      <c r="B276" s="127"/>
      <c r="C276" s="127"/>
      <c r="D276" s="127"/>
      <c r="E276" s="127"/>
    </row>
    <row r="277" spans="1:5" x14ac:dyDescent="0.2">
      <c r="A277" s="127"/>
      <c r="B277" s="127"/>
      <c r="C277" s="127"/>
      <c r="D277" s="127"/>
      <c r="E277" s="127"/>
    </row>
    <row r="278" spans="1:5" x14ac:dyDescent="0.2">
      <c r="A278" s="127"/>
      <c r="B278" s="127"/>
      <c r="C278" s="127"/>
      <c r="D278" s="127"/>
      <c r="E278" s="127"/>
    </row>
    <row r="279" spans="1:5" x14ac:dyDescent="0.2">
      <c r="A279" s="127"/>
      <c r="B279" s="127"/>
      <c r="C279" s="127"/>
      <c r="D279" s="127"/>
      <c r="E279" s="127"/>
    </row>
    <row r="280" spans="1:5" x14ac:dyDescent="0.2">
      <c r="A280" s="127"/>
      <c r="B280" s="127"/>
      <c r="C280" s="127"/>
      <c r="D280" s="127"/>
      <c r="E280" s="127"/>
    </row>
    <row r="281" spans="1:5" x14ac:dyDescent="0.2">
      <c r="A281" s="127"/>
      <c r="B281" s="127"/>
      <c r="C281" s="127"/>
      <c r="D281" s="127"/>
      <c r="E281" s="127"/>
    </row>
    <row r="282" spans="1:5" x14ac:dyDescent="0.2">
      <c r="A282" s="127"/>
      <c r="B282" s="127"/>
      <c r="C282" s="127"/>
      <c r="D282" s="127"/>
      <c r="E282" s="127"/>
    </row>
    <row r="283" spans="1:5" x14ac:dyDescent="0.2">
      <c r="A283" s="127"/>
      <c r="B283" s="127"/>
      <c r="C283" s="127"/>
      <c r="D283" s="127"/>
      <c r="E283" s="127"/>
    </row>
    <row r="284" spans="1:5" x14ac:dyDescent="0.2">
      <c r="A284" s="127"/>
      <c r="B284" s="127"/>
      <c r="C284" s="127"/>
      <c r="D284" s="127"/>
      <c r="E284" s="127"/>
    </row>
    <row r="285" spans="1:5" x14ac:dyDescent="0.2">
      <c r="A285" s="127"/>
      <c r="B285" s="127"/>
      <c r="C285" s="127"/>
      <c r="D285" s="127"/>
      <c r="E285" s="127"/>
    </row>
    <row r="286" spans="1:5" x14ac:dyDescent="0.2">
      <c r="A286" s="127"/>
      <c r="B286" s="127"/>
      <c r="C286" s="127"/>
      <c r="D286" s="127"/>
      <c r="E286" s="127"/>
    </row>
    <row r="287" spans="1:5" x14ac:dyDescent="0.2">
      <c r="A287" s="127"/>
      <c r="B287" s="127"/>
      <c r="C287" s="127"/>
      <c r="D287" s="127"/>
      <c r="E287" s="127"/>
    </row>
    <row r="288" spans="1:5" x14ac:dyDescent="0.2">
      <c r="A288" s="127"/>
      <c r="B288" s="127"/>
      <c r="C288" s="127"/>
      <c r="D288" s="127"/>
      <c r="E288" s="127"/>
    </row>
    <row r="289" spans="1:5" x14ac:dyDescent="0.2">
      <c r="A289" s="127"/>
      <c r="B289" s="127"/>
      <c r="C289" s="127"/>
      <c r="D289" s="127"/>
      <c r="E289" s="127"/>
    </row>
  </sheetData>
  <sheetProtection password="CC3D" sheet="1" objects="1" scenarios="1"/>
  <mergeCells count="84">
    <mergeCell ref="B78:D78"/>
    <mergeCell ref="B79:D79"/>
    <mergeCell ref="A81:D81"/>
    <mergeCell ref="B101:C101"/>
    <mergeCell ref="B93:C93"/>
    <mergeCell ref="A94:E94"/>
    <mergeCell ref="B91:C91"/>
    <mergeCell ref="B88:C88"/>
    <mergeCell ref="B89:C89"/>
    <mergeCell ref="B100:E100"/>
    <mergeCell ref="B96:E96"/>
    <mergeCell ref="B97:C97"/>
    <mergeCell ref="B98:C98"/>
    <mergeCell ref="A99:E99"/>
    <mergeCell ref="A90:E90"/>
    <mergeCell ref="A92:E92"/>
    <mergeCell ref="D111:E111"/>
    <mergeCell ref="A115:C115"/>
    <mergeCell ref="A114:C114"/>
    <mergeCell ref="D106:E106"/>
    <mergeCell ref="D107:E107"/>
    <mergeCell ref="D108:E108"/>
    <mergeCell ref="D109:E109"/>
    <mergeCell ref="D110:E110"/>
    <mergeCell ref="A102:D102"/>
    <mergeCell ref="A103:E103"/>
    <mergeCell ref="D115:E115"/>
    <mergeCell ref="D114:E114"/>
    <mergeCell ref="A113:B113"/>
    <mergeCell ref="A110:C110"/>
    <mergeCell ref="A111:C111"/>
    <mergeCell ref="A112:B112"/>
    <mergeCell ref="A107:C107"/>
    <mergeCell ref="A108:C108"/>
    <mergeCell ref="A109:C109"/>
    <mergeCell ref="D105:E105"/>
    <mergeCell ref="D104:E104"/>
    <mergeCell ref="A104:C104"/>
    <mergeCell ref="A105:C105"/>
    <mergeCell ref="A106:C106"/>
    <mergeCell ref="A95:E95"/>
    <mergeCell ref="A82:E82"/>
    <mergeCell ref="A86:D86"/>
    <mergeCell ref="A83:E83"/>
    <mergeCell ref="A87:E87"/>
    <mergeCell ref="B117:D117"/>
    <mergeCell ref="B118:D118"/>
    <mergeCell ref="B119:D119"/>
    <mergeCell ref="A1:E1"/>
    <mergeCell ref="A2:E2"/>
    <mergeCell ref="A11:E11"/>
    <mergeCell ref="A18:B18"/>
    <mergeCell ref="A19:E19"/>
    <mergeCell ref="A62:E62"/>
    <mergeCell ref="A26:B26"/>
    <mergeCell ref="A29:E29"/>
    <mergeCell ref="A67:D67"/>
    <mergeCell ref="A74:E74"/>
    <mergeCell ref="A30:C30"/>
    <mergeCell ref="A44:C44"/>
    <mergeCell ref="B85:D85"/>
    <mergeCell ref="B72:C72"/>
    <mergeCell ref="B73:C73"/>
    <mergeCell ref="A39:C39"/>
    <mergeCell ref="A63:E63"/>
    <mergeCell ref="A43:C43"/>
    <mergeCell ref="A61:C61"/>
    <mergeCell ref="A53:C53"/>
    <mergeCell ref="B80:D80"/>
    <mergeCell ref="A20:D20"/>
    <mergeCell ref="A21:E21"/>
    <mergeCell ref="A22:E22"/>
    <mergeCell ref="A3:E3"/>
    <mergeCell ref="A4:E4"/>
    <mergeCell ref="A5:E5"/>
    <mergeCell ref="B76:D76"/>
    <mergeCell ref="B77:D77"/>
    <mergeCell ref="A75:D75"/>
    <mergeCell ref="A54:E54"/>
    <mergeCell ref="B64:D64"/>
    <mergeCell ref="B68:C68"/>
    <mergeCell ref="B69:C69"/>
    <mergeCell ref="B70:C70"/>
    <mergeCell ref="B71:C7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Oficial de Manutenção</vt:lpstr>
    </vt:vector>
  </TitlesOfParts>
  <Company>SRTE/PE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Ministério do Trabalho e Emprego</dc:creator>
  <cp:lastModifiedBy>pe002353</cp:lastModifiedBy>
  <cp:lastPrinted>2015-08-26T17:17:33Z</cp:lastPrinted>
  <dcterms:created xsi:type="dcterms:W3CDTF">2012-05-30T13:32:13Z</dcterms:created>
  <dcterms:modified xsi:type="dcterms:W3CDTF">2016-11-17T17:04:00Z</dcterms:modified>
</cp:coreProperties>
</file>